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rkko.kauppinen\Desktop\Kilpailutoiminta\Valintaesitykset kilpailut\2022\Sahl pisteet + prosenttiranking 2022\"/>
    </mc:Choice>
  </mc:AlternateContent>
  <xr:revisionPtr revIDLastSave="0" documentId="13_ncr:1_{5494ED8B-1F6B-4366-9D0E-958912686CF6}" xr6:coauthVersionLast="47" xr6:coauthVersionMax="47" xr10:uidLastSave="{00000000-0000-0000-0000-000000000000}"/>
  <bookViews>
    <workbookView xWindow="-120" yWindow="-120" windowWidth="38640" windowHeight="21240" activeTab="3" xr2:uid="{413A294F-0D1D-7445-809B-11234548286C}"/>
  </bookViews>
  <sheets>
    <sheet name="Tulokset 29.1.2022 pika" sheetId="1" r:id="rId1"/>
    <sheet name="Tulokset 30.1.2022 normaali" sheetId="3" r:id="rId2"/>
    <sheet name="N19 ranking after 2" sheetId="4" r:id="rId3"/>
    <sheet name="M19 ranking after 2" sheetId="7" r:id="rId4"/>
  </sheets>
  <definedNames>
    <definedName name="_xlnm._FilterDatabase" localSheetId="3" hidden="1">'M19 ranking after 2'!$B$3:$G$22</definedName>
    <definedName name="_xlnm._FilterDatabase" localSheetId="2" hidden="1">'N19 ranking after 2'!$B$3:$G$21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3" l="1"/>
  <c r="C6" i="7"/>
  <c r="C4" i="7"/>
  <c r="C5" i="7"/>
  <c r="C7" i="7"/>
  <c r="C11" i="7"/>
  <c r="C8" i="7"/>
  <c r="C10" i="7"/>
  <c r="C12" i="7"/>
  <c r="C9" i="7"/>
  <c r="C13" i="7"/>
  <c r="B6" i="7"/>
  <c r="B4" i="7"/>
  <c r="B5" i="7"/>
  <c r="B7" i="7"/>
  <c r="B11" i="7"/>
  <c r="B8" i="7"/>
  <c r="B10" i="7"/>
  <c r="B12" i="7"/>
  <c r="B9" i="7"/>
  <c r="B13" i="7"/>
  <c r="C4" i="4"/>
  <c r="G4" i="4" s="1"/>
  <c r="C6" i="4"/>
  <c r="C11" i="4"/>
  <c r="C7" i="4"/>
  <c r="C5" i="4"/>
  <c r="C12" i="4"/>
  <c r="C10" i="4"/>
  <c r="C14" i="4"/>
  <c r="C8" i="4"/>
  <c r="C16" i="4"/>
  <c r="C13" i="4"/>
  <c r="C9" i="4"/>
  <c r="C15" i="4"/>
  <c r="C18" i="4"/>
  <c r="C17" i="4"/>
  <c r="G17" i="4" s="1"/>
  <c r="C20" i="4"/>
  <c r="G20" i="4" s="1"/>
  <c r="C19" i="4"/>
  <c r="C21" i="4"/>
  <c r="H5" i="1"/>
  <c r="G22" i="1"/>
  <c r="H4" i="1" s="1"/>
  <c r="G36" i="1"/>
  <c r="G13" i="7"/>
  <c r="I38" i="3"/>
  <c r="J28" i="3" l="1"/>
  <c r="D5" i="7" s="1"/>
  <c r="G5" i="7" s="1"/>
  <c r="J4" i="3"/>
  <c r="D9" i="4" s="1"/>
  <c r="G9" i="4" s="1"/>
  <c r="J29" i="3"/>
  <c r="D6" i="7" s="1"/>
  <c r="G6" i="7" s="1"/>
  <c r="J33" i="3"/>
  <c r="D11" i="7" s="1"/>
  <c r="G11" i="7" s="1"/>
  <c r="J32" i="3"/>
  <c r="D10" i="7" s="1"/>
  <c r="G10" i="7" s="1"/>
  <c r="J26" i="3"/>
  <c r="D7" i="7" s="1"/>
  <c r="G7" i="7" s="1"/>
  <c r="J30" i="3"/>
  <c r="D9" i="7" s="1"/>
  <c r="G9" i="7" s="1"/>
  <c r="J34" i="3"/>
  <c r="D12" i="7" s="1"/>
  <c r="G12" i="7" s="1"/>
  <c r="J27" i="3"/>
  <c r="D4" i="7" s="1"/>
  <c r="G4" i="7" s="1"/>
  <c r="J31" i="3"/>
  <c r="D8" i="7" s="1"/>
  <c r="G8" i="7" s="1"/>
  <c r="J8" i="3"/>
  <c r="D6" i="4" s="1"/>
  <c r="G6" i="4" s="1"/>
  <c r="J16" i="3"/>
  <c r="D16" i="4" s="1"/>
  <c r="G16" i="4" s="1"/>
  <c r="J5" i="3"/>
  <c r="D8" i="4" s="1"/>
  <c r="G8" i="4" s="1"/>
  <c r="J9" i="3"/>
  <c r="D10" i="4" s="1"/>
  <c r="G10" i="4" s="1"/>
  <c r="J13" i="3"/>
  <c r="D15" i="4" s="1"/>
  <c r="G15" i="4" s="1"/>
  <c r="J17" i="3"/>
  <c r="D19" i="4" s="1"/>
  <c r="G19" i="4" s="1"/>
  <c r="J12" i="3"/>
  <c r="D11" i="4" s="1"/>
  <c r="G11" i="4" s="1"/>
  <c r="J6" i="3"/>
  <c r="D5" i="4" s="1"/>
  <c r="G5" i="4" s="1"/>
  <c r="J10" i="3"/>
  <c r="D13" i="4" s="1"/>
  <c r="G13" i="4" s="1"/>
  <c r="J14" i="3"/>
  <c r="D14" i="4" s="1"/>
  <c r="G14" i="4" s="1"/>
  <c r="J7" i="3"/>
  <c r="D7" i="4" s="1"/>
  <c r="G7" i="4" s="1"/>
  <c r="J11" i="3"/>
  <c r="D12" i="4" s="1"/>
  <c r="G12" i="4" s="1"/>
  <c r="J15" i="3"/>
  <c r="D18" i="4" s="1"/>
  <c r="G18" i="4" s="1"/>
  <c r="H32" i="1" l="1"/>
  <c r="H28" i="1"/>
  <c r="H35" i="1"/>
  <c r="H31" i="1"/>
  <c r="H27" i="1"/>
  <c r="H34" i="1"/>
  <c r="H30" i="1"/>
  <c r="H26" i="1"/>
  <c r="H33" i="1"/>
  <c r="H29" i="1"/>
  <c r="H16" i="1"/>
  <c r="H19" i="1"/>
  <c r="H15" i="1"/>
  <c r="H11" i="1"/>
  <c r="H7" i="1"/>
  <c r="H12" i="1"/>
  <c r="H18" i="1"/>
  <c r="H14" i="1"/>
  <c r="H10" i="1"/>
  <c r="H6" i="1"/>
  <c r="H8" i="1"/>
  <c r="H21" i="1"/>
  <c r="H17" i="1"/>
  <c r="H13" i="1"/>
  <c r="H9" i="1"/>
  <c r="H20" i="1"/>
</calcChain>
</file>

<file path=xl/sharedStrings.xml><?xml version="1.0" encoding="utf-8"?>
<sst xmlns="http://schemas.openxmlformats.org/spreadsheetml/2006/main" count="189" uniqueCount="66">
  <si>
    <t>NAISET</t>
  </si>
  <si>
    <t>M</t>
  </si>
  <si>
    <t>P</t>
  </si>
  <si>
    <t>sakko</t>
  </si>
  <si>
    <t>Loppuaika</t>
  </si>
  <si>
    <t>%ranking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</si>
  <si>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</si>
  <si>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</si>
  <si>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</si>
  <si>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</si>
  <si>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</si>
  <si>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</si>
  <si>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</si>
  <si>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</si>
  <si>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</si>
  <si>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</si>
  <si>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</si>
  <si>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</si>
  <si>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</si>
  <si>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</si>
  <si>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</si>
  <si>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</si>
  <si>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Top 3 keskiarvo</t>
  </si>
  <si>
    <t>MIEHET</t>
  </si>
  <si>
    <t>17.</t>
  </si>
  <si>
    <t>18.</t>
  </si>
  <si>
    <t>%ranking total</t>
  </si>
  <si>
    <t>1st race</t>
  </si>
  <si>
    <t>2nd race</t>
  </si>
  <si>
    <t>3rd race</t>
  </si>
  <si>
    <t>N19</t>
  </si>
  <si>
    <t>SANDNÄS Rebecca</t>
  </si>
  <si>
    <t>ACHRÉN Frida</t>
  </si>
  <si>
    <t>HELANDER Iiris</t>
  </si>
  <si>
    <t>RANTALA Anniina</t>
  </si>
  <si>
    <t>OLLILA Kaisla</t>
  </si>
  <si>
    <t>REMES Inka</t>
  </si>
  <si>
    <t>OIKKONEN Sissi</t>
  </si>
  <si>
    <t>RAINIO Lyydia</t>
  </si>
  <si>
    <t>VÄHÄSARJA Nea</t>
  </si>
  <si>
    <t>YLÄHARJU Pinja</t>
  </si>
  <si>
    <t>YLI-FUTKA Amanda</t>
  </si>
  <si>
    <t>HYVÄRINEN Anni</t>
  </si>
  <si>
    <t>HIETAMÄKI Sini</t>
  </si>
  <si>
    <t>OJALA Jenni</t>
  </si>
  <si>
    <t>LUPALA Saimi</t>
  </si>
  <si>
    <t>PALSINAJÄRVI Melia</t>
  </si>
  <si>
    <t>LOUKKAANHUHTA Elli</t>
  </si>
  <si>
    <t>TAKAPURO Riina</t>
  </si>
  <si>
    <t>M19</t>
  </si>
  <si>
    <t>NAUMANEN Eemi</t>
  </si>
  <si>
    <t>LOUKKAANHUHTA Kalle</t>
  </si>
  <si>
    <t>NELIMARKKA Joonas</t>
  </si>
  <si>
    <t>NIEMINEN Turkka</t>
  </si>
  <si>
    <t>MYYRY Markus</t>
  </si>
  <si>
    <t>KLEMETTINEN Jimi</t>
  </si>
  <si>
    <t>YLILAURI Viljami</t>
  </si>
  <si>
    <t>KETONEN Juuso</t>
  </si>
  <si>
    <t>KUJALA Eeli</t>
  </si>
  <si>
    <t>NEVALA Matias</t>
  </si>
  <si>
    <t>30.1.2022 Normaali</t>
  </si>
  <si>
    <t>4rd race</t>
  </si>
  <si>
    <t>DNS</t>
  </si>
  <si>
    <t>PAASONEN Onni</t>
  </si>
  <si>
    <t>HAUTANIEMI Arno</t>
  </si>
  <si>
    <t>HEIKKINEN Arttu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</si>
</sst>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m]:ss"/>
    <numFmt numFmtId="166" formatCode="[h]:mm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45" fontId="3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45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164" fontId="0" fillId="0" borderId="0" xfId="0" applyNumberFormat="1"/>
    <xf numFmtId="45" fontId="3" fillId="0" borderId="0" xfId="0" applyNumberFormat="1" applyFont="1" applyBorder="1" applyAlignment="1">
      <alignment horizontal="center"/>
    </xf>
    <xf numFmtId="164" fontId="0" fillId="0" borderId="0" xfId="0" applyNumberFormat="1" applyFill="1"/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0" xfId="0" applyBorder="1"/>
    <xf numFmtId="0" fontId="0" fillId="0" borderId="0" xfId="0" applyFill="1" applyBorder="1"/>
    <xf numFmtId="14" fontId="1" fillId="0" borderId="0" xfId="0" applyNumberFormat="1" applyFont="1"/>
    <xf numFmtId="45" fontId="0" fillId="0" borderId="0" xfId="0" applyNumberFormat="1"/>
    <xf numFmtId="45" fontId="3" fillId="0" borderId="0" xfId="0" applyNumberFormat="1" applyFont="1"/>
    <xf numFmtId="165" fontId="3" fillId="0" borderId="0" xfId="0" applyNumberFormat="1" applyFont="1" applyAlignment="1">
      <alignment horizontal="center"/>
    </xf>
    <xf numFmtId="20" fontId="3" fillId="0" borderId="1" xfId="0" applyNumberFormat="1" applyFont="1" applyBorder="1" applyAlignment="1">
      <alignment horizontal="center"/>
    </xf>
    <xf numFmtId="20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4" fontId="0" fillId="0" borderId="0" xfId="0" applyNumberFormat="1" applyFill="1" applyBorder="1"/>
    <xf numFmtId="0" fontId="2" fillId="0" borderId="0" xfId="0" applyFont="1" applyBorder="1"/>
    <xf numFmtId="164" fontId="3" fillId="0" borderId="0" xfId="0" applyNumberFormat="1" applyFont="1" applyFill="1"/>
    <xf numFmtId="164" fontId="3" fillId="0" borderId="0" xfId="0" applyNumberFormat="1" applyFont="1"/>
    <xf numFmtId="0" fontId="0" fillId="0" borderId="0" xfId="0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6D130-A17E-5E47-B2C6-19F93439A546}">
  <dimension ref="A1:H36"/>
  <sheetViews>
    <sheetView zoomScale="110" zoomScaleNormal="110" workbookViewId="0">
      <selection activeCell="M28" sqref="M28"/>
    </sheetView>
  </sheetViews>
  <sheetFormatPr defaultColWidth="8.85546875" defaultRowHeight="12.75" x14ac:dyDescent="0.2"/>
  <cols>
    <col min="1" max="1" width="8.85546875" style="1"/>
    <col min="2" max="2" width="20.85546875" customWidth="1"/>
    <col min="3" max="3" width="4.7109375" style="1" customWidth="1"/>
    <col min="4" max="4" width="5" style="1" customWidth="1"/>
    <col min="5" max="5" width="8.85546875" style="1"/>
    <col min="7" max="7" width="12.28515625" style="22" bestFit="1" customWidth="1"/>
    <col min="8" max="8" width="12.140625" bestFit="1" customWidth="1"/>
  </cols>
  <sheetData>
    <row r="1" spans="1:8" x14ac:dyDescent="0.2">
      <c r="B1" s="21">
        <v>44590</v>
      </c>
    </row>
    <row r="2" spans="1:8" x14ac:dyDescent="0.2">
      <c r="B2" s="5" t="s">
        <v>30</v>
      </c>
      <c r="C2" s="3"/>
    </row>
    <row r="3" spans="1:8" x14ac:dyDescent="0.2">
      <c r="B3" s="13"/>
      <c r="C3" s="6" t="s">
        <v>1</v>
      </c>
      <c r="D3" s="6" t="s">
        <v>2</v>
      </c>
      <c r="E3" s="6" t="s">
        <v>3</v>
      </c>
      <c r="F3" s="13"/>
      <c r="G3" s="23" t="s">
        <v>4</v>
      </c>
      <c r="H3" s="6" t="s">
        <v>5</v>
      </c>
    </row>
    <row r="4" spans="1:8" x14ac:dyDescent="0.2">
      <c r="A4" s="1" t="s">
        <v>6</v>
      </c>
      <c r="B4" s="5" t="s">
        <v>31</v>
      </c>
      <c r="C4" s="1">
        <v>2</v>
      </c>
      <c r="D4" s="1">
        <v>1</v>
      </c>
      <c r="E4" s="6">
        <v>3</v>
      </c>
      <c r="G4" s="26">
        <v>0.95277777777777783</v>
      </c>
      <c r="H4" s="30">
        <f>(2-(G4/G22))*100</f>
        <v>102.1630615640599</v>
      </c>
    </row>
    <row r="5" spans="1:8" x14ac:dyDescent="0.2">
      <c r="A5" s="1" t="s">
        <v>7</v>
      </c>
      <c r="B5" s="5" t="s">
        <v>32</v>
      </c>
      <c r="C5" s="1">
        <v>1</v>
      </c>
      <c r="D5" s="1">
        <v>2</v>
      </c>
      <c r="E5" s="6">
        <v>3</v>
      </c>
      <c r="G5" s="26">
        <v>0.9819444444444444</v>
      </c>
      <c r="H5" s="30">
        <f>(2-(G5/G22))*100</f>
        <v>99.168053244592343</v>
      </c>
    </row>
    <row r="6" spans="1:8" x14ac:dyDescent="0.2">
      <c r="A6" s="1" t="s">
        <v>8</v>
      </c>
      <c r="B6" s="5" t="s">
        <v>33</v>
      </c>
      <c r="C6" s="1">
        <v>1</v>
      </c>
      <c r="D6" s="1">
        <v>2</v>
      </c>
      <c r="E6" s="6">
        <v>3</v>
      </c>
      <c r="G6" s="26">
        <v>0.9868055555555556</v>
      </c>
      <c r="H6" s="30">
        <f>(2-(G6/G22))*100</f>
        <v>98.668885191347755</v>
      </c>
    </row>
    <row r="7" spans="1:8" x14ac:dyDescent="0.2">
      <c r="A7" s="1" t="s">
        <v>9</v>
      </c>
      <c r="B7" s="5" t="s">
        <v>34</v>
      </c>
      <c r="C7" s="1">
        <v>0</v>
      </c>
      <c r="D7" s="1">
        <v>3</v>
      </c>
      <c r="E7" s="6">
        <v>3</v>
      </c>
      <c r="G7" s="26">
        <v>0.98749999999999993</v>
      </c>
      <c r="H7" s="30">
        <f>(2-(G7/G22))*100</f>
        <v>98.597575469455691</v>
      </c>
    </row>
    <row r="8" spans="1:8" x14ac:dyDescent="0.2">
      <c r="A8" s="1" t="s">
        <v>10</v>
      </c>
      <c r="B8" s="5" t="s">
        <v>35</v>
      </c>
      <c r="C8" s="1">
        <v>0</v>
      </c>
      <c r="D8" s="1">
        <v>1</v>
      </c>
      <c r="E8" s="6">
        <v>1</v>
      </c>
      <c r="G8" s="26">
        <v>0.98819444444444438</v>
      </c>
      <c r="H8" s="30">
        <f>(2-(G8/G22))*100</f>
        <v>98.526265747563599</v>
      </c>
    </row>
    <row r="9" spans="1:8" x14ac:dyDescent="0.2">
      <c r="A9" s="1" t="s">
        <v>11</v>
      </c>
      <c r="B9" s="5" t="s">
        <v>36</v>
      </c>
      <c r="C9" s="1">
        <v>1</v>
      </c>
      <c r="D9" s="1">
        <v>0</v>
      </c>
      <c r="E9" s="6">
        <v>1</v>
      </c>
      <c r="G9" s="27">
        <v>1.0013888888888889</v>
      </c>
      <c r="H9" s="30">
        <f>(2-(G9/G22))*100</f>
        <v>97.171381031613976</v>
      </c>
    </row>
    <row r="10" spans="1:8" x14ac:dyDescent="0.2">
      <c r="A10" s="1" t="s">
        <v>12</v>
      </c>
      <c r="B10" s="5" t="s">
        <v>38</v>
      </c>
      <c r="C10" s="1">
        <v>1</v>
      </c>
      <c r="D10" s="1">
        <v>1</v>
      </c>
      <c r="E10" s="6">
        <v>2</v>
      </c>
      <c r="G10" s="27">
        <v>1.0020833333333334</v>
      </c>
      <c r="H10" s="30">
        <f>(2-(G10/G22))*100</f>
        <v>97.100071309721898</v>
      </c>
    </row>
    <row r="11" spans="1:8" x14ac:dyDescent="0.2">
      <c r="A11" s="1" t="s">
        <v>13</v>
      </c>
      <c r="B11" s="5" t="s">
        <v>37</v>
      </c>
      <c r="C11" s="1">
        <v>3</v>
      </c>
      <c r="D11" s="1">
        <v>0</v>
      </c>
      <c r="E11" s="6">
        <v>3</v>
      </c>
      <c r="G11" s="27">
        <v>1.0097222222222222</v>
      </c>
      <c r="H11" s="30">
        <f>(2-(G11/G22))*100</f>
        <v>96.315664368908969</v>
      </c>
    </row>
    <row r="12" spans="1:8" x14ac:dyDescent="0.2">
      <c r="A12" s="1" t="s">
        <v>14</v>
      </c>
      <c r="B12" s="5" t="s">
        <v>39</v>
      </c>
      <c r="C12" s="1">
        <v>2</v>
      </c>
      <c r="D12" s="1">
        <v>2</v>
      </c>
      <c r="E12" s="6">
        <v>4</v>
      </c>
      <c r="G12" s="27">
        <v>1.0152777777777777</v>
      </c>
      <c r="H12" s="30">
        <f>(2-(G12/G22))*100</f>
        <v>95.745186593772289</v>
      </c>
    </row>
    <row r="13" spans="1:8" x14ac:dyDescent="0.2">
      <c r="A13" s="1" t="s">
        <v>15</v>
      </c>
      <c r="B13" s="5" t="s">
        <v>40</v>
      </c>
      <c r="C13" s="1">
        <v>2</v>
      </c>
      <c r="D13" s="1">
        <v>0</v>
      </c>
      <c r="E13" s="6">
        <v>2</v>
      </c>
      <c r="G13" s="27">
        <v>1.0444444444444445</v>
      </c>
      <c r="H13" s="30">
        <f>(2-(G13/G22))*100</f>
        <v>92.750178274304744</v>
      </c>
    </row>
    <row r="14" spans="1:8" x14ac:dyDescent="0.2">
      <c r="A14" s="1" t="s">
        <v>16</v>
      </c>
      <c r="B14" s="5" t="s">
        <v>41</v>
      </c>
      <c r="C14" s="1">
        <v>0</v>
      </c>
      <c r="D14" s="1">
        <v>4</v>
      </c>
      <c r="E14" s="6">
        <v>4</v>
      </c>
      <c r="G14" s="27">
        <v>1.0451388888888888</v>
      </c>
      <c r="H14" s="30">
        <f>(2-(G14/G22))*100</f>
        <v>92.678868552412652</v>
      </c>
    </row>
    <row r="15" spans="1:8" x14ac:dyDescent="0.2">
      <c r="A15" s="1" t="s">
        <v>17</v>
      </c>
      <c r="B15" s="5" t="s">
        <v>42</v>
      </c>
      <c r="C15" s="1">
        <v>1</v>
      </c>
      <c r="D15" s="1">
        <v>3</v>
      </c>
      <c r="E15" s="6">
        <v>4</v>
      </c>
      <c r="G15" s="27">
        <v>1.0569444444444445</v>
      </c>
      <c r="H15" s="30">
        <f>(2-(G15/G22))*100</f>
        <v>91.466603280247199</v>
      </c>
    </row>
    <row r="16" spans="1:8" x14ac:dyDescent="0.2">
      <c r="A16" s="1" t="s">
        <v>18</v>
      </c>
      <c r="B16" s="5" t="s">
        <v>43</v>
      </c>
      <c r="C16" s="1">
        <v>2</v>
      </c>
      <c r="D16" s="1">
        <v>3</v>
      </c>
      <c r="E16" s="6">
        <v>5</v>
      </c>
      <c r="G16" s="27">
        <v>1.0604166666666666</v>
      </c>
      <c r="H16" s="30">
        <f>(2-(G16/G22))*100</f>
        <v>91.110054670786809</v>
      </c>
    </row>
    <row r="17" spans="1:8" x14ac:dyDescent="0.2">
      <c r="A17" s="1" t="s">
        <v>19</v>
      </c>
      <c r="B17" s="5" t="s">
        <v>44</v>
      </c>
      <c r="C17" s="1">
        <v>3</v>
      </c>
      <c r="D17" s="1">
        <v>2</v>
      </c>
      <c r="E17" s="6">
        <v>5</v>
      </c>
      <c r="G17" s="27">
        <v>1.08125</v>
      </c>
      <c r="H17" s="30">
        <f>(2-(G17/G22))*100</f>
        <v>88.970763014024243</v>
      </c>
    </row>
    <row r="18" spans="1:8" x14ac:dyDescent="0.2">
      <c r="A18" s="1" t="s">
        <v>20</v>
      </c>
      <c r="B18" s="5" t="s">
        <v>45</v>
      </c>
      <c r="C18" s="1">
        <v>1</v>
      </c>
      <c r="D18" s="1">
        <v>3</v>
      </c>
      <c r="E18" s="6">
        <v>4</v>
      </c>
      <c r="G18" s="27">
        <v>1.0881944444444445</v>
      </c>
      <c r="H18" s="30">
        <f>(2-(G18/G22))*100</f>
        <v>88.257665795103406</v>
      </c>
    </row>
    <row r="19" spans="1:8" x14ac:dyDescent="0.2">
      <c r="A19" s="1" t="s">
        <v>21</v>
      </c>
      <c r="B19" s="5" t="s">
        <v>46</v>
      </c>
      <c r="C19" s="1">
        <v>1</v>
      </c>
      <c r="D19" s="1">
        <v>5</v>
      </c>
      <c r="E19" s="6">
        <v>6</v>
      </c>
      <c r="G19" s="27">
        <v>1.1666666666666667</v>
      </c>
      <c r="H19" s="30">
        <f>(2-(G19/G22))*100</f>
        <v>80.19966722129783</v>
      </c>
    </row>
    <row r="20" spans="1:8" x14ac:dyDescent="0.2">
      <c r="A20" s="1" t="s">
        <v>24</v>
      </c>
      <c r="B20" s="5" t="s">
        <v>47</v>
      </c>
      <c r="C20" s="1">
        <v>1</v>
      </c>
      <c r="D20" s="1">
        <v>5</v>
      </c>
      <c r="E20" s="6">
        <v>6</v>
      </c>
      <c r="G20" s="27">
        <v>1.1722222222222223</v>
      </c>
      <c r="H20" s="30">
        <f>(2-(G20/G22))*100</f>
        <v>79.629189446161149</v>
      </c>
    </row>
    <row r="21" spans="1:8" x14ac:dyDescent="0.2">
      <c r="A21" s="1" t="s">
        <v>25</v>
      </c>
      <c r="B21" s="5" t="s">
        <v>48</v>
      </c>
      <c r="C21" s="1">
        <v>1</v>
      </c>
      <c r="D21" s="1">
        <v>3</v>
      </c>
      <c r="E21" s="6">
        <v>4</v>
      </c>
      <c r="G21" s="27">
        <v>1.2694444444444444</v>
      </c>
      <c r="H21" s="30">
        <f>(2-(G21/G22))*100</f>
        <v>69.64582838126934</v>
      </c>
    </row>
    <row r="22" spans="1:8" x14ac:dyDescent="0.2">
      <c r="A22" s="8"/>
      <c r="B22" s="9" t="s">
        <v>22</v>
      </c>
      <c r="C22" s="8"/>
      <c r="D22" s="8"/>
      <c r="E22" s="8"/>
      <c r="F22" s="10"/>
      <c r="G22" s="25">
        <f>(G4+G5+G6)/3</f>
        <v>0.97384259259259265</v>
      </c>
    </row>
    <row r="24" spans="1:8" x14ac:dyDescent="0.2">
      <c r="B24" s="5" t="s">
        <v>49</v>
      </c>
    </row>
    <row r="25" spans="1:8" x14ac:dyDescent="0.2">
      <c r="B25" s="13"/>
      <c r="C25" s="6" t="s">
        <v>1</v>
      </c>
      <c r="D25" s="6" t="s">
        <v>2</v>
      </c>
      <c r="E25" s="6" t="s">
        <v>3</v>
      </c>
      <c r="F25" s="13"/>
      <c r="G25" s="23" t="s">
        <v>4</v>
      </c>
      <c r="H25" s="6" t="s">
        <v>5</v>
      </c>
    </row>
    <row r="26" spans="1:8" x14ac:dyDescent="0.2">
      <c r="A26" s="4" t="s">
        <v>6</v>
      </c>
      <c r="B26" s="5" t="s">
        <v>50</v>
      </c>
      <c r="C26" s="1">
        <v>1</v>
      </c>
      <c r="D26" s="1">
        <v>0</v>
      </c>
      <c r="E26" s="6">
        <v>1</v>
      </c>
      <c r="G26" s="24">
        <v>1.545138888888889E-2</v>
      </c>
      <c r="H26" s="30">
        <f>(2-(G26/G36))*100</f>
        <v>101.42751661333989</v>
      </c>
    </row>
    <row r="27" spans="1:8" x14ac:dyDescent="0.2">
      <c r="A27" s="4" t="s">
        <v>7</v>
      </c>
      <c r="B27" s="5" t="s">
        <v>51</v>
      </c>
      <c r="C27" s="1">
        <v>2</v>
      </c>
      <c r="D27" s="1">
        <v>0</v>
      </c>
      <c r="E27" s="6">
        <v>2</v>
      </c>
      <c r="G27" s="7">
        <v>1.5601851851851851E-2</v>
      </c>
      <c r="H27" s="30">
        <f>(2-(G27/G36))*100</f>
        <v>100.46763475264582</v>
      </c>
    </row>
    <row r="28" spans="1:8" x14ac:dyDescent="0.2">
      <c r="A28" s="4" t="s">
        <v>8</v>
      </c>
      <c r="B28" s="5" t="s">
        <v>52</v>
      </c>
      <c r="C28" s="1">
        <v>3</v>
      </c>
      <c r="D28" s="1">
        <v>0</v>
      </c>
      <c r="E28" s="6">
        <v>3</v>
      </c>
      <c r="G28" s="7">
        <v>1.5972222222222224E-2</v>
      </c>
      <c r="H28" s="30">
        <f>(2-(G28/G36))*100</f>
        <v>98.104848634014246</v>
      </c>
    </row>
    <row r="29" spans="1:8" x14ac:dyDescent="0.2">
      <c r="A29" s="4" t="s">
        <v>9</v>
      </c>
      <c r="B29" s="5" t="s">
        <v>53</v>
      </c>
      <c r="C29" s="1">
        <v>4</v>
      </c>
      <c r="D29" s="1">
        <v>2</v>
      </c>
      <c r="E29" s="6">
        <v>6</v>
      </c>
      <c r="G29" s="7">
        <v>1.7199074074074071E-2</v>
      </c>
      <c r="H29" s="30">
        <f>(2-(G29/G36))*100</f>
        <v>90.278119616047263</v>
      </c>
    </row>
    <row r="30" spans="1:8" x14ac:dyDescent="0.2">
      <c r="A30" s="4" t="s">
        <v>10</v>
      </c>
      <c r="B30" s="5" t="s">
        <v>54</v>
      </c>
      <c r="C30" s="1">
        <v>2</v>
      </c>
      <c r="D30" s="1">
        <v>3</v>
      </c>
      <c r="E30" s="6">
        <v>5</v>
      </c>
      <c r="G30" s="7">
        <v>1.7222222222222222E-2</v>
      </c>
      <c r="H30" s="30">
        <f>(2-(G30/G36))*100</f>
        <v>90.130445483632784</v>
      </c>
    </row>
    <row r="31" spans="1:8" x14ac:dyDescent="0.2">
      <c r="A31" s="4" t="s">
        <v>11</v>
      </c>
      <c r="B31" s="5" t="s">
        <v>55</v>
      </c>
      <c r="C31" s="1">
        <v>2</v>
      </c>
      <c r="D31" s="1">
        <v>2</v>
      </c>
      <c r="E31" s="6">
        <v>4</v>
      </c>
      <c r="G31" s="7">
        <v>1.7256944444444446E-2</v>
      </c>
      <c r="H31" s="30">
        <f>(2-(G31/G36))*100</f>
        <v>89.908934285011057</v>
      </c>
    </row>
    <row r="32" spans="1:8" x14ac:dyDescent="0.2">
      <c r="A32" s="4" t="s">
        <v>12</v>
      </c>
      <c r="B32" s="5" t="s">
        <v>56</v>
      </c>
      <c r="C32" s="1">
        <v>0</v>
      </c>
      <c r="D32" s="1">
        <v>3</v>
      </c>
      <c r="E32" s="6">
        <v>3</v>
      </c>
      <c r="G32" s="7">
        <v>1.7430555555555557E-2</v>
      </c>
      <c r="H32" s="30">
        <f>(2-(G32/G36))*100</f>
        <v>88.801378291902509</v>
      </c>
    </row>
    <row r="33" spans="1:8" x14ac:dyDescent="0.2">
      <c r="A33" s="4" t="s">
        <v>13</v>
      </c>
      <c r="B33" s="5" t="s">
        <v>57</v>
      </c>
      <c r="C33" s="1">
        <v>1</v>
      </c>
      <c r="D33" s="1">
        <v>3</v>
      </c>
      <c r="E33" s="6">
        <v>4</v>
      </c>
      <c r="G33" s="7">
        <v>1.7847222222222223E-2</v>
      </c>
      <c r="H33" s="30">
        <f>(2-(G33/G36))*100</f>
        <v>86.143243908442031</v>
      </c>
    </row>
    <row r="34" spans="1:8" x14ac:dyDescent="0.2">
      <c r="A34" s="4" t="s">
        <v>14</v>
      </c>
      <c r="B34" s="5" t="s">
        <v>58</v>
      </c>
      <c r="C34" s="1">
        <v>4</v>
      </c>
      <c r="D34" s="1">
        <v>4</v>
      </c>
      <c r="E34" s="6">
        <v>8</v>
      </c>
      <c r="G34" s="7">
        <v>1.7939814814814815E-2</v>
      </c>
      <c r="H34" s="30">
        <f>(2-(G34/G36))*100</f>
        <v>85.552547378784155</v>
      </c>
    </row>
    <row r="35" spans="1:8" x14ac:dyDescent="0.2">
      <c r="A35" s="4" t="s">
        <v>15</v>
      </c>
      <c r="B35" s="5" t="s">
        <v>59</v>
      </c>
      <c r="C35" s="1">
        <v>5</v>
      </c>
      <c r="D35" s="1">
        <v>2</v>
      </c>
      <c r="E35" s="6">
        <v>7</v>
      </c>
      <c r="G35" s="7">
        <v>1.951388888888889E-2</v>
      </c>
      <c r="H35" s="30">
        <f>(2-(G35/G36))*100</f>
        <v>75.510706374600048</v>
      </c>
    </row>
    <row r="36" spans="1:8" x14ac:dyDescent="0.2">
      <c r="A36" s="12"/>
      <c r="B36" s="9" t="s">
        <v>22</v>
      </c>
      <c r="C36" s="8"/>
      <c r="D36" s="8"/>
      <c r="E36" s="8"/>
      <c r="F36" s="10"/>
      <c r="G36" s="11">
        <f>(G26+G27+G28)/3</f>
        <v>1.5675154320987653E-2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1BDDF-A4CD-6942-BE8E-670AC7163E66}">
  <dimension ref="A1:M38"/>
  <sheetViews>
    <sheetView zoomScaleNormal="100" workbookViewId="0">
      <selection activeCell="N17" sqref="N17"/>
    </sheetView>
  </sheetViews>
  <sheetFormatPr defaultColWidth="8.85546875" defaultRowHeight="12.75" x14ac:dyDescent="0.2"/>
  <cols>
    <col min="1" max="1" width="8.85546875" style="1"/>
    <col min="2" max="2" width="19.140625" customWidth="1"/>
    <col min="3" max="5" width="4.7109375" style="1" customWidth="1"/>
    <col min="6" max="6" width="5" style="1" customWidth="1"/>
    <col min="7" max="7" width="8.85546875" style="1"/>
    <col min="9" max="9" width="9.7109375" bestFit="1" customWidth="1"/>
    <col min="10" max="10" width="12.7109375" bestFit="1" customWidth="1"/>
  </cols>
  <sheetData>
    <row r="1" spans="1:13" x14ac:dyDescent="0.2">
      <c r="B1" s="2" t="s">
        <v>60</v>
      </c>
    </row>
    <row r="2" spans="1:13" x14ac:dyDescent="0.2">
      <c r="B2" s="5" t="s">
        <v>0</v>
      </c>
      <c r="C2" s="3"/>
      <c r="D2" s="3"/>
      <c r="E2" s="3"/>
    </row>
    <row r="3" spans="1:13" x14ac:dyDescent="0.2">
      <c r="B3" s="13"/>
      <c r="C3" s="6" t="s">
        <v>1</v>
      </c>
      <c r="D3" s="6" t="s">
        <v>2</v>
      </c>
      <c r="E3" s="6" t="s">
        <v>1</v>
      </c>
      <c r="F3" s="6" t="s">
        <v>2</v>
      </c>
      <c r="G3" s="6" t="s">
        <v>3</v>
      </c>
      <c r="H3" s="13"/>
      <c r="I3" s="13" t="s">
        <v>4</v>
      </c>
      <c r="J3" s="6" t="s">
        <v>5</v>
      </c>
    </row>
    <row r="4" spans="1:13" x14ac:dyDescent="0.2">
      <c r="A4" s="1" t="s">
        <v>6</v>
      </c>
      <c r="B4" s="5" t="s">
        <v>42</v>
      </c>
      <c r="C4" s="1">
        <v>1</v>
      </c>
      <c r="D4" s="1">
        <v>1</v>
      </c>
      <c r="E4" s="1">
        <v>0</v>
      </c>
      <c r="F4" s="1">
        <v>0</v>
      </c>
      <c r="G4" s="6">
        <v>2</v>
      </c>
      <c r="I4" s="7">
        <v>2.8148148148148148E-2</v>
      </c>
      <c r="J4" s="31">
        <f>(2-(I4/I22))*100</f>
        <v>100.5452562704471</v>
      </c>
    </row>
    <row r="5" spans="1:13" x14ac:dyDescent="0.2">
      <c r="A5" s="1" t="s">
        <v>7</v>
      </c>
      <c r="B5" s="5" t="s">
        <v>39</v>
      </c>
      <c r="C5" s="1">
        <v>1</v>
      </c>
      <c r="D5" s="1">
        <v>2</v>
      </c>
      <c r="E5" s="1">
        <v>0</v>
      </c>
      <c r="F5" s="1">
        <v>0</v>
      </c>
      <c r="G5" s="6">
        <v>3</v>
      </c>
      <c r="I5" s="7">
        <v>2.8148148148148148E-2</v>
      </c>
      <c r="J5" s="31">
        <f>(2-(I5/I22))*100</f>
        <v>100.5452562704471</v>
      </c>
    </row>
    <row r="6" spans="1:13" x14ac:dyDescent="0.2">
      <c r="A6" s="1" t="s">
        <v>8</v>
      </c>
      <c r="B6" s="5" t="s">
        <v>35</v>
      </c>
      <c r="C6" s="1">
        <v>0</v>
      </c>
      <c r="D6" s="1">
        <v>0</v>
      </c>
      <c r="E6" s="1">
        <v>0</v>
      </c>
      <c r="F6" s="1">
        <v>1</v>
      </c>
      <c r="G6" s="6">
        <v>1</v>
      </c>
      <c r="I6" s="7">
        <v>2.8611111111111115E-2</v>
      </c>
      <c r="J6" s="31">
        <f>(2-(I6/I22))*100</f>
        <v>98.909487459105748</v>
      </c>
    </row>
    <row r="7" spans="1:13" x14ac:dyDescent="0.2">
      <c r="A7" s="1" t="s">
        <v>9</v>
      </c>
      <c r="B7" s="5" t="s">
        <v>34</v>
      </c>
      <c r="C7" s="1">
        <v>0</v>
      </c>
      <c r="D7" s="1">
        <v>1</v>
      </c>
      <c r="E7" s="1">
        <v>0</v>
      </c>
      <c r="F7" s="1">
        <v>3</v>
      </c>
      <c r="G7" s="6">
        <v>4</v>
      </c>
      <c r="I7" s="7">
        <v>2.8749999999999998E-2</v>
      </c>
      <c r="J7" s="31">
        <f>(2-(I7/I22))*100</f>
        <v>98.418756815703375</v>
      </c>
    </row>
    <row r="8" spans="1:13" x14ac:dyDescent="0.2">
      <c r="A8" s="1" t="s">
        <v>10</v>
      </c>
      <c r="B8" s="5" t="s">
        <v>32</v>
      </c>
      <c r="C8" s="1">
        <v>0</v>
      </c>
      <c r="D8" s="1">
        <v>2</v>
      </c>
      <c r="E8" s="1">
        <v>1</v>
      </c>
      <c r="F8" s="1">
        <v>2</v>
      </c>
      <c r="G8" s="6">
        <v>5</v>
      </c>
      <c r="I8" s="7">
        <v>2.8807870370370373E-2</v>
      </c>
      <c r="J8" s="31">
        <f>(2-(I8/I22))*100</f>
        <v>98.214285714285694</v>
      </c>
    </row>
    <row r="9" spans="1:13" x14ac:dyDescent="0.2">
      <c r="A9" s="1" t="s">
        <v>11</v>
      </c>
      <c r="B9" s="5" t="s">
        <v>38</v>
      </c>
      <c r="C9" s="1">
        <v>0</v>
      </c>
      <c r="D9" s="1">
        <v>3</v>
      </c>
      <c r="E9" s="1">
        <v>1</v>
      </c>
      <c r="F9" s="1">
        <v>1</v>
      </c>
      <c r="G9" s="6">
        <v>5</v>
      </c>
      <c r="I9" s="7">
        <v>2.9768518518518517E-2</v>
      </c>
      <c r="J9" s="31">
        <f>(2-(I9/I22))*100</f>
        <v>94.82006543075245</v>
      </c>
    </row>
    <row r="10" spans="1:13" x14ac:dyDescent="0.2">
      <c r="A10" s="1" t="s">
        <v>12</v>
      </c>
      <c r="B10" s="5" t="s">
        <v>41</v>
      </c>
      <c r="C10" s="1">
        <v>0</v>
      </c>
      <c r="D10" s="1">
        <v>2</v>
      </c>
      <c r="E10" s="1">
        <v>0</v>
      </c>
      <c r="F10" s="1">
        <v>2</v>
      </c>
      <c r="G10" s="6">
        <v>4</v>
      </c>
      <c r="I10" s="7">
        <v>2.990740740740741E-2</v>
      </c>
      <c r="J10" s="31">
        <f>(2-(I10/I22))*100</f>
        <v>94.329334787350035</v>
      </c>
    </row>
    <row r="11" spans="1:13" x14ac:dyDescent="0.2">
      <c r="A11" s="1" t="s">
        <v>13</v>
      </c>
      <c r="B11" s="5" t="s">
        <v>36</v>
      </c>
      <c r="C11" s="1">
        <v>1</v>
      </c>
      <c r="D11" s="1">
        <v>1</v>
      </c>
      <c r="E11" s="1">
        <v>0</v>
      </c>
      <c r="F11" s="1">
        <v>1</v>
      </c>
      <c r="G11" s="6">
        <v>3</v>
      </c>
      <c r="I11" s="7">
        <v>3.0092592592592591E-2</v>
      </c>
      <c r="J11" s="31">
        <f>(2-(I11/I22))*100</f>
        <v>93.675027262813515</v>
      </c>
      <c r="M11" s="14"/>
    </row>
    <row r="12" spans="1:13" x14ac:dyDescent="0.2">
      <c r="A12" s="1" t="s">
        <v>14</v>
      </c>
      <c r="B12" s="5" t="s">
        <v>33</v>
      </c>
      <c r="C12" s="1">
        <v>1</v>
      </c>
      <c r="D12" s="1">
        <v>3</v>
      </c>
      <c r="E12" s="1">
        <v>1</v>
      </c>
      <c r="F12" s="1">
        <v>2</v>
      </c>
      <c r="G12" s="6">
        <v>7</v>
      </c>
      <c r="I12" s="7">
        <v>3.0277777777777778E-2</v>
      </c>
      <c r="J12" s="31">
        <f>(2-(I12/I22))*100</f>
        <v>93.020719738276966</v>
      </c>
    </row>
    <row r="13" spans="1:13" x14ac:dyDescent="0.2">
      <c r="A13" s="1" t="s">
        <v>15</v>
      </c>
      <c r="B13" s="5" t="s">
        <v>43</v>
      </c>
      <c r="C13" s="1">
        <v>2</v>
      </c>
      <c r="D13" s="1">
        <v>1</v>
      </c>
      <c r="E13" s="1">
        <v>2</v>
      </c>
      <c r="F13" s="1">
        <v>0</v>
      </c>
      <c r="G13" s="6">
        <v>5</v>
      </c>
      <c r="I13" s="7">
        <v>3.0821759259259257E-2</v>
      </c>
      <c r="J13" s="31">
        <f>(2-(I13/I22))*100</f>
        <v>91.098691384950925</v>
      </c>
    </row>
    <row r="14" spans="1:13" x14ac:dyDescent="0.2">
      <c r="A14" s="1" t="s">
        <v>16</v>
      </c>
      <c r="B14" s="5" t="s">
        <v>37</v>
      </c>
      <c r="C14" s="1">
        <v>0</v>
      </c>
      <c r="D14" s="1">
        <v>4</v>
      </c>
      <c r="E14" s="1">
        <v>2</v>
      </c>
      <c r="F14" s="1">
        <v>2</v>
      </c>
      <c r="G14" s="6">
        <v>8</v>
      </c>
      <c r="I14" s="7">
        <v>3.107638888888889E-2</v>
      </c>
      <c r="J14" s="31">
        <f>(2-(I14/I22))*100</f>
        <v>90.19901853871319</v>
      </c>
    </row>
    <row r="15" spans="1:13" x14ac:dyDescent="0.2">
      <c r="A15" s="1" t="s">
        <v>17</v>
      </c>
      <c r="B15" s="5" t="s">
        <v>44</v>
      </c>
      <c r="C15" s="1">
        <v>1</v>
      </c>
      <c r="D15" s="1">
        <v>4</v>
      </c>
      <c r="E15" s="1">
        <v>1</v>
      </c>
      <c r="F15" s="1">
        <v>2</v>
      </c>
      <c r="G15" s="6">
        <v>8</v>
      </c>
      <c r="I15" s="7">
        <v>3.1875000000000001E-2</v>
      </c>
      <c r="J15" s="31">
        <f>(2-(I15/I22))*100</f>
        <v>87.3773173391494</v>
      </c>
    </row>
    <row r="16" spans="1:13" x14ac:dyDescent="0.2">
      <c r="A16" s="1" t="s">
        <v>18</v>
      </c>
      <c r="B16" s="5" t="s">
        <v>40</v>
      </c>
      <c r="C16" s="1">
        <v>3</v>
      </c>
      <c r="D16" s="1">
        <v>2</v>
      </c>
      <c r="E16" s="1">
        <v>3</v>
      </c>
      <c r="F16" s="1">
        <v>1</v>
      </c>
      <c r="G16" s="6">
        <v>9</v>
      </c>
      <c r="I16" s="7">
        <v>3.2731481481481479E-2</v>
      </c>
      <c r="J16" s="31">
        <f>(2-(I16/I22))*100</f>
        <v>84.351145038167942</v>
      </c>
    </row>
    <row r="17" spans="1:10" x14ac:dyDescent="0.2">
      <c r="A17" s="1" t="s">
        <v>19</v>
      </c>
      <c r="B17" s="5" t="s">
        <v>47</v>
      </c>
      <c r="C17" s="1">
        <v>1</v>
      </c>
      <c r="D17" s="1">
        <v>2</v>
      </c>
      <c r="E17" s="1">
        <v>2</v>
      </c>
      <c r="F17" s="1">
        <v>2</v>
      </c>
      <c r="G17" s="6">
        <v>7</v>
      </c>
      <c r="I17" s="7">
        <v>3.290509259259259E-2</v>
      </c>
      <c r="J17" s="31">
        <f>(2-(I17/I22))*100</f>
        <v>83.737731733914941</v>
      </c>
    </row>
    <row r="18" spans="1:10" x14ac:dyDescent="0.2">
      <c r="B18" s="5" t="s">
        <v>31</v>
      </c>
      <c r="G18" s="6"/>
      <c r="I18" s="7" t="s">
        <v>62</v>
      </c>
      <c r="J18" s="14"/>
    </row>
    <row r="19" spans="1:10" x14ac:dyDescent="0.2">
      <c r="B19" s="5" t="s">
        <v>48</v>
      </c>
      <c r="G19" s="6"/>
      <c r="I19" s="7" t="s">
        <v>62</v>
      </c>
      <c r="J19" s="14"/>
    </row>
    <row r="20" spans="1:10" x14ac:dyDescent="0.2">
      <c r="B20" s="5" t="s">
        <v>46</v>
      </c>
      <c r="G20" s="6"/>
      <c r="I20" s="7" t="s">
        <v>62</v>
      </c>
      <c r="J20" s="14"/>
    </row>
    <row r="21" spans="1:10" x14ac:dyDescent="0.2">
      <c r="B21" s="5" t="s">
        <v>45</v>
      </c>
      <c r="G21" s="6"/>
      <c r="I21" s="7" t="s">
        <v>62</v>
      </c>
      <c r="J21" s="14"/>
    </row>
    <row r="22" spans="1:10" x14ac:dyDescent="0.2">
      <c r="A22" s="8"/>
      <c r="B22" s="9" t="s">
        <v>22</v>
      </c>
      <c r="C22" s="8"/>
      <c r="D22" s="8"/>
      <c r="E22" s="8"/>
      <c r="F22" s="8"/>
      <c r="G22" s="8"/>
      <c r="H22" s="10"/>
      <c r="I22" s="11">
        <f>(I4+I5+I6)/3</f>
        <v>2.8302469135802467E-2</v>
      </c>
    </row>
    <row r="24" spans="1:10" x14ac:dyDescent="0.2">
      <c r="B24" s="5" t="s">
        <v>23</v>
      </c>
    </row>
    <row r="25" spans="1:10" x14ac:dyDescent="0.2">
      <c r="B25" s="13"/>
      <c r="C25" s="6" t="s">
        <v>1</v>
      </c>
      <c r="D25" s="6" t="s">
        <v>2</v>
      </c>
      <c r="E25" s="6" t="s">
        <v>1</v>
      </c>
      <c r="F25" s="6" t="s">
        <v>2</v>
      </c>
      <c r="G25" s="6" t="s">
        <v>3</v>
      </c>
      <c r="H25" s="13"/>
      <c r="I25" s="13" t="s">
        <v>4</v>
      </c>
      <c r="J25" s="6" t="s">
        <v>5</v>
      </c>
    </row>
    <row r="26" spans="1:10" x14ac:dyDescent="0.2">
      <c r="A26" s="4" t="s">
        <v>6</v>
      </c>
      <c r="B26" s="5" t="s">
        <v>53</v>
      </c>
      <c r="C26" s="1">
        <v>1</v>
      </c>
      <c r="D26" s="1">
        <v>1</v>
      </c>
      <c r="E26" s="1">
        <v>0</v>
      </c>
      <c r="F26" s="1">
        <v>2</v>
      </c>
      <c r="G26" s="6">
        <v>4</v>
      </c>
      <c r="I26" s="7">
        <v>2.7858796296296298E-2</v>
      </c>
      <c r="J26" s="31">
        <f>(2-(I26/I38))*100</f>
        <v>102.48480756245779</v>
      </c>
    </row>
    <row r="27" spans="1:10" x14ac:dyDescent="0.2">
      <c r="A27" s="4" t="s">
        <v>7</v>
      </c>
      <c r="B27" s="5" t="s">
        <v>51</v>
      </c>
      <c r="C27" s="1">
        <v>0</v>
      </c>
      <c r="D27" s="1">
        <v>2</v>
      </c>
      <c r="E27" s="1">
        <v>1</v>
      </c>
      <c r="F27" s="1">
        <v>4</v>
      </c>
      <c r="G27" s="6">
        <v>7</v>
      </c>
      <c r="I27" s="7">
        <v>2.8877314814814817E-2</v>
      </c>
      <c r="J27" s="31">
        <f>(2-(I27/I38))*100</f>
        <v>98.919648885887909</v>
      </c>
    </row>
    <row r="28" spans="1:10" x14ac:dyDescent="0.2">
      <c r="A28" s="4" t="s">
        <v>8</v>
      </c>
      <c r="B28" s="5" t="s">
        <v>52</v>
      </c>
      <c r="C28" s="1">
        <v>0</v>
      </c>
      <c r="D28" s="1">
        <v>3</v>
      </c>
      <c r="E28" s="1">
        <v>0</v>
      </c>
      <c r="F28" s="1">
        <v>2</v>
      </c>
      <c r="G28" s="6">
        <v>5</v>
      </c>
      <c r="I28" s="7">
        <v>2.8969907407407406E-2</v>
      </c>
      <c r="J28" s="31">
        <f>(2-(I28/I38))*100</f>
        <v>98.595543551654302</v>
      </c>
    </row>
    <row r="29" spans="1:10" x14ac:dyDescent="0.2">
      <c r="A29" s="4" t="s">
        <v>9</v>
      </c>
      <c r="B29" s="5" t="s">
        <v>50</v>
      </c>
      <c r="C29" s="1">
        <v>2</v>
      </c>
      <c r="D29" s="1">
        <v>3</v>
      </c>
      <c r="E29" s="1">
        <v>1</v>
      </c>
      <c r="F29" s="1">
        <v>3</v>
      </c>
      <c r="G29" s="6">
        <v>9</v>
      </c>
      <c r="I29" s="7">
        <v>3.0046296296296297E-2</v>
      </c>
      <c r="J29" s="31">
        <f>(2-(I29/I38))*100</f>
        <v>94.827819041188377</v>
      </c>
    </row>
    <row r="30" spans="1:10" x14ac:dyDescent="0.2">
      <c r="A30" s="4" t="s">
        <v>10</v>
      </c>
      <c r="B30" s="5" t="s">
        <v>58</v>
      </c>
      <c r="C30" s="1">
        <v>0</v>
      </c>
      <c r="D30" s="1">
        <v>2</v>
      </c>
      <c r="E30" s="1">
        <v>1</v>
      </c>
      <c r="F30" s="1">
        <v>4</v>
      </c>
      <c r="G30" s="6">
        <v>7</v>
      </c>
      <c r="I30" s="7">
        <v>3.0358796296296297E-2</v>
      </c>
      <c r="J30" s="31">
        <f>(2-(I30/I38))*100</f>
        <v>93.733963538149894</v>
      </c>
    </row>
    <row r="31" spans="1:10" x14ac:dyDescent="0.2">
      <c r="A31" s="4" t="s">
        <v>11</v>
      </c>
      <c r="B31" s="5" t="s">
        <v>55</v>
      </c>
      <c r="C31" s="1">
        <v>2</v>
      </c>
      <c r="D31" s="1">
        <v>3</v>
      </c>
      <c r="E31" s="1">
        <v>1</v>
      </c>
      <c r="F31" s="1">
        <v>3</v>
      </c>
      <c r="G31" s="6">
        <v>9</v>
      </c>
      <c r="I31" s="7">
        <v>3.1574074074074074E-2</v>
      </c>
      <c r="J31" s="31">
        <f>(2-(I31/I38))*100</f>
        <v>89.480081026333551</v>
      </c>
    </row>
    <row r="32" spans="1:10" x14ac:dyDescent="0.2">
      <c r="A32" s="4" t="s">
        <v>12</v>
      </c>
      <c r="B32" s="5" t="s">
        <v>56</v>
      </c>
      <c r="C32" s="1">
        <v>2</v>
      </c>
      <c r="D32" s="1">
        <v>3</v>
      </c>
      <c r="E32" s="1">
        <v>1</v>
      </c>
      <c r="F32" s="1">
        <v>2</v>
      </c>
      <c r="G32" s="6">
        <v>8</v>
      </c>
      <c r="I32" s="7">
        <v>3.2280092592592589E-2</v>
      </c>
      <c r="J32" s="31">
        <f>(2-(I32/I38))*100</f>
        <v>87.008777852802169</v>
      </c>
    </row>
    <row r="33" spans="1:10" x14ac:dyDescent="0.2">
      <c r="A33" s="4" t="s">
        <v>13</v>
      </c>
      <c r="B33" s="5" t="s">
        <v>54</v>
      </c>
      <c r="C33" s="1">
        <v>1</v>
      </c>
      <c r="D33" s="1">
        <v>3</v>
      </c>
      <c r="E33" s="1">
        <v>2</v>
      </c>
      <c r="F33" s="1">
        <v>5</v>
      </c>
      <c r="G33" s="6">
        <v>11</v>
      </c>
      <c r="I33" s="7">
        <v>3.3101851851851848E-2</v>
      </c>
      <c r="J33" s="31">
        <f>(2-(I33/I38))*100</f>
        <v>84.132343011478739</v>
      </c>
    </row>
    <row r="34" spans="1:10" x14ac:dyDescent="0.2">
      <c r="A34" s="4" t="s">
        <v>14</v>
      </c>
      <c r="B34" s="5" t="s">
        <v>57</v>
      </c>
      <c r="C34" s="1">
        <v>1</v>
      </c>
      <c r="D34" s="1">
        <v>3</v>
      </c>
      <c r="E34" s="1">
        <v>3</v>
      </c>
      <c r="F34" s="1">
        <v>3</v>
      </c>
      <c r="G34" s="6">
        <v>10</v>
      </c>
      <c r="I34" s="7">
        <v>3.3599537037037039E-2</v>
      </c>
      <c r="J34" s="31">
        <f>(2-(I34/I38))*100</f>
        <v>82.390276839972969</v>
      </c>
    </row>
    <row r="35" spans="1:10" x14ac:dyDescent="0.2">
      <c r="A35" s="4"/>
      <c r="B35" s="5" t="s">
        <v>63</v>
      </c>
      <c r="G35" s="6"/>
      <c r="I35" s="7" t="s">
        <v>62</v>
      </c>
      <c r="J35" s="14"/>
    </row>
    <row r="36" spans="1:10" x14ac:dyDescent="0.2">
      <c r="A36" s="4"/>
      <c r="B36" s="5" t="s">
        <v>65</v>
      </c>
      <c r="G36" s="6"/>
      <c r="I36" s="7" t="s">
        <v>62</v>
      </c>
      <c r="J36" s="14"/>
    </row>
    <row r="37" spans="1:10" x14ac:dyDescent="0.2">
      <c r="A37" s="4"/>
      <c r="B37" s="5" t="s">
        <v>64</v>
      </c>
      <c r="G37" s="6"/>
      <c r="I37" s="7" t="s">
        <v>62</v>
      </c>
      <c r="J37" s="14"/>
    </row>
    <row r="38" spans="1:10" x14ac:dyDescent="0.2">
      <c r="A38" s="12"/>
      <c r="B38" s="9" t="s">
        <v>22</v>
      </c>
      <c r="C38" s="8"/>
      <c r="D38" s="8"/>
      <c r="E38" s="8"/>
      <c r="F38" s="8"/>
      <c r="G38" s="8"/>
      <c r="H38" s="10"/>
      <c r="I38" s="11">
        <f>(I26+I27+I28)/3</f>
        <v>2.8568672839506173E-2</v>
      </c>
    </row>
  </sheetData>
  <conditionalFormatting sqref="J35:J37">
    <cfRule type="colorScale" priority="13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J18:J21">
    <cfRule type="colorScale" priority="25">
      <colorScale>
        <cfvo type="min"/>
        <cfvo type="percentile" val="50"/>
        <cfvo type="max"/>
        <color rgb="FFFF0000"/>
        <color rgb="FFFFFF00"/>
        <color rgb="FF00B050"/>
      </colorScale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174F6-6BCF-4142-B6F2-5370269113F4}">
  <dimension ref="A1:L23"/>
  <sheetViews>
    <sheetView zoomScaleNormal="100" workbookViewId="0">
      <selection activeCell="K23" sqref="K23"/>
    </sheetView>
  </sheetViews>
  <sheetFormatPr defaultColWidth="8.85546875" defaultRowHeight="12.75" x14ac:dyDescent="0.2"/>
  <cols>
    <col min="1" max="1" width="8.85546875" style="1"/>
    <col min="2" max="2" width="20" customWidth="1"/>
    <col min="3" max="3" width="9.7109375" customWidth="1"/>
    <col min="4" max="4" width="12.7109375" bestFit="1" customWidth="1"/>
    <col min="5" max="6" width="12.7109375" customWidth="1"/>
    <col min="7" max="7" width="12.85546875" bestFit="1" customWidth="1"/>
    <col min="8" max="8" width="14.140625" bestFit="1" customWidth="1"/>
  </cols>
  <sheetData>
    <row r="1" spans="1:12" x14ac:dyDescent="0.2">
      <c r="B1" s="2"/>
    </row>
    <row r="2" spans="1:12" x14ac:dyDescent="0.2">
      <c r="B2" s="13" t="s">
        <v>30</v>
      </c>
    </row>
    <row r="3" spans="1:12" x14ac:dyDescent="0.2">
      <c r="B3" s="13"/>
      <c r="C3" s="13" t="s">
        <v>27</v>
      </c>
      <c r="D3" s="6" t="s">
        <v>28</v>
      </c>
      <c r="E3" s="6" t="s">
        <v>29</v>
      </c>
      <c r="F3" s="6" t="s">
        <v>61</v>
      </c>
      <c r="G3" s="6" t="s">
        <v>26</v>
      </c>
      <c r="H3" s="13"/>
    </row>
    <row r="4" spans="1:12" x14ac:dyDescent="0.2">
      <c r="B4" s="5" t="s">
        <v>31</v>
      </c>
      <c r="C4" s="16">
        <f>'Tulokset 29.1.2022 pika'!H4</f>
        <v>102.1630615640599</v>
      </c>
      <c r="D4" s="14"/>
      <c r="E4" s="14"/>
      <c r="F4" s="14"/>
      <c r="G4" s="31">
        <f t="shared" ref="G4:G20" si="0">AVERAGE(C4:E4)</f>
        <v>102.1630615640599</v>
      </c>
      <c r="H4" s="18"/>
    </row>
    <row r="5" spans="1:12" x14ac:dyDescent="0.2">
      <c r="A5" s="6"/>
      <c r="B5" s="5" t="s">
        <v>35</v>
      </c>
      <c r="C5" s="14">
        <f>'Tulokset 29.1.2022 pika'!H8</f>
        <v>98.526265747563599</v>
      </c>
      <c r="D5" s="14">
        <f>'Tulokset 30.1.2022 normaali'!$J$6</f>
        <v>98.909487459105748</v>
      </c>
      <c r="E5" s="14"/>
      <c r="F5" s="14"/>
      <c r="G5" s="30">
        <f t="shared" si="0"/>
        <v>98.717876603334673</v>
      </c>
      <c r="H5" s="6"/>
    </row>
    <row r="6" spans="1:12" x14ac:dyDescent="0.2">
      <c r="A6" s="6"/>
      <c r="B6" s="5" t="s">
        <v>32</v>
      </c>
      <c r="C6" s="14">
        <f>'Tulokset 29.1.2022 pika'!H5</f>
        <v>99.168053244592343</v>
      </c>
      <c r="D6" s="28">
        <f>'Tulokset 30.1.2022 normaali'!$J$8</f>
        <v>98.214285714285694</v>
      </c>
      <c r="E6" s="14"/>
      <c r="F6" s="14"/>
      <c r="G6" s="30">
        <f t="shared" si="0"/>
        <v>98.691169479439026</v>
      </c>
      <c r="H6" s="6"/>
      <c r="J6" s="13"/>
    </row>
    <row r="7" spans="1:12" x14ac:dyDescent="0.2">
      <c r="A7" s="6"/>
      <c r="B7" s="5" t="s">
        <v>34</v>
      </c>
      <c r="C7" s="14">
        <f>'Tulokset 29.1.2022 pika'!H7</f>
        <v>98.597575469455691</v>
      </c>
      <c r="D7" s="28">
        <f>'Tulokset 30.1.2022 normaali'!$J$7</f>
        <v>98.418756815703375</v>
      </c>
      <c r="E7" s="14"/>
      <c r="F7" s="14"/>
      <c r="G7" s="30">
        <f t="shared" si="0"/>
        <v>98.50816614257954</v>
      </c>
      <c r="H7" s="6"/>
    </row>
    <row r="8" spans="1:12" x14ac:dyDescent="0.2">
      <c r="A8" s="6"/>
      <c r="B8" s="5" t="s">
        <v>39</v>
      </c>
      <c r="C8" s="14">
        <f>'Tulokset 29.1.2022 pika'!H12</f>
        <v>95.745186593772289</v>
      </c>
      <c r="D8" s="14">
        <f>'Tulokset 30.1.2022 normaali'!$J$5</f>
        <v>100.5452562704471</v>
      </c>
      <c r="E8" s="14"/>
      <c r="F8" s="14"/>
      <c r="G8" s="31">
        <f t="shared" si="0"/>
        <v>98.145221432109693</v>
      </c>
      <c r="H8" s="6"/>
    </row>
    <row r="9" spans="1:12" x14ac:dyDescent="0.2">
      <c r="B9" s="5" t="s">
        <v>42</v>
      </c>
      <c r="C9" s="14">
        <f>'Tulokset 29.1.2022 pika'!H15</f>
        <v>91.466603280247199</v>
      </c>
      <c r="D9" s="14">
        <f>'Tulokset 30.1.2022 normaali'!$J$4</f>
        <v>100.5452562704471</v>
      </c>
      <c r="E9" s="14"/>
      <c r="F9" s="14"/>
      <c r="G9" s="31">
        <f t="shared" si="0"/>
        <v>96.005929775347141</v>
      </c>
      <c r="H9" s="6"/>
    </row>
    <row r="10" spans="1:12" x14ac:dyDescent="0.2">
      <c r="B10" s="5" t="s">
        <v>38</v>
      </c>
      <c r="C10" s="14">
        <f>'Tulokset 29.1.2022 pika'!H10</f>
        <v>97.100071309721898</v>
      </c>
      <c r="D10" s="14">
        <f>'Tulokset 30.1.2022 normaali'!$J$9</f>
        <v>94.82006543075245</v>
      </c>
      <c r="E10" s="14"/>
      <c r="F10" s="14"/>
      <c r="G10" s="31">
        <f t="shared" si="0"/>
        <v>95.960068370237167</v>
      </c>
      <c r="H10" s="6"/>
      <c r="J10" s="19"/>
    </row>
    <row r="11" spans="1:12" x14ac:dyDescent="0.2">
      <c r="B11" s="5" t="s">
        <v>33</v>
      </c>
      <c r="C11" s="14">
        <f>'Tulokset 29.1.2022 pika'!H6</f>
        <v>98.668885191347755</v>
      </c>
      <c r="D11" s="28">
        <f>'Tulokset 30.1.2022 normaali'!$J$12</f>
        <v>93.020719738276966</v>
      </c>
      <c r="E11" s="14"/>
      <c r="F11" s="14"/>
      <c r="G11" s="31">
        <f t="shared" si="0"/>
        <v>95.844802464812361</v>
      </c>
      <c r="H11" s="6"/>
      <c r="J11" s="19"/>
    </row>
    <row r="12" spans="1:12" x14ac:dyDescent="0.2">
      <c r="B12" s="5" t="s">
        <v>36</v>
      </c>
      <c r="C12" s="14">
        <f>'Tulokset 29.1.2022 pika'!H9</f>
        <v>97.171381031613976</v>
      </c>
      <c r="D12" s="14">
        <f>'Tulokset 30.1.2022 normaali'!$J$11</f>
        <v>93.675027262813515</v>
      </c>
      <c r="E12" s="14"/>
      <c r="F12" s="14"/>
      <c r="G12" s="31">
        <f t="shared" si="0"/>
        <v>95.423204147213738</v>
      </c>
      <c r="H12" s="6"/>
      <c r="J12" s="13"/>
    </row>
    <row r="13" spans="1:12" x14ac:dyDescent="0.2">
      <c r="B13" s="5" t="s">
        <v>41</v>
      </c>
      <c r="C13" s="14">
        <f>'Tulokset 29.1.2022 pika'!H14</f>
        <v>92.678868552412652</v>
      </c>
      <c r="D13" s="14">
        <f>'Tulokset 30.1.2022 normaali'!$J$10</f>
        <v>94.329334787350035</v>
      </c>
      <c r="E13" s="14"/>
      <c r="F13" s="14"/>
      <c r="G13" s="31">
        <f t="shared" si="0"/>
        <v>93.504101669881351</v>
      </c>
      <c r="H13" s="6"/>
      <c r="L13" s="13"/>
    </row>
    <row r="14" spans="1:12" x14ac:dyDescent="0.2">
      <c r="B14" s="5" t="s">
        <v>37</v>
      </c>
      <c r="C14" s="14">
        <f>'Tulokset 29.1.2022 pika'!H11</f>
        <v>96.315664368908969</v>
      </c>
      <c r="D14" s="14">
        <f>'Tulokset 30.1.2022 normaali'!$J$14</f>
        <v>90.19901853871319</v>
      </c>
      <c r="E14" s="14"/>
      <c r="F14" s="14"/>
      <c r="G14" s="31">
        <f t="shared" si="0"/>
        <v>93.25734145381108</v>
      </c>
      <c r="H14" s="6"/>
    </row>
    <row r="15" spans="1:12" x14ac:dyDescent="0.2">
      <c r="B15" s="5" t="s">
        <v>43</v>
      </c>
      <c r="C15" s="14">
        <f>'Tulokset 29.1.2022 pika'!H16</f>
        <v>91.110054670786809</v>
      </c>
      <c r="D15" s="14">
        <f>'Tulokset 30.1.2022 normaali'!$J$13</f>
        <v>91.098691384950925</v>
      </c>
      <c r="E15" s="14"/>
      <c r="F15" s="14"/>
      <c r="G15" s="31">
        <f t="shared" si="0"/>
        <v>91.10437302786886</v>
      </c>
      <c r="H15" s="6"/>
    </row>
    <row r="16" spans="1:12" x14ac:dyDescent="0.2">
      <c r="B16" s="5" t="s">
        <v>40</v>
      </c>
      <c r="C16" s="14">
        <f>'Tulokset 29.1.2022 pika'!H13</f>
        <v>92.750178274304744</v>
      </c>
      <c r="D16" s="14">
        <f>'Tulokset 30.1.2022 normaali'!$J$16</f>
        <v>84.351145038167942</v>
      </c>
      <c r="E16" s="14"/>
      <c r="F16" s="14"/>
      <c r="G16" s="31">
        <f t="shared" si="0"/>
        <v>88.550661656236343</v>
      </c>
      <c r="H16" s="6"/>
      <c r="J16" s="19"/>
    </row>
    <row r="17" spans="1:10" x14ac:dyDescent="0.2">
      <c r="B17" s="5" t="s">
        <v>45</v>
      </c>
      <c r="C17" s="14">
        <f>'Tulokset 29.1.2022 pika'!H18</f>
        <v>88.257665795103406</v>
      </c>
      <c r="D17" s="14"/>
      <c r="E17" s="14"/>
      <c r="F17" s="14"/>
      <c r="G17" s="31">
        <f t="shared" si="0"/>
        <v>88.257665795103406</v>
      </c>
      <c r="H17" s="6"/>
      <c r="J17" s="19"/>
    </row>
    <row r="18" spans="1:10" x14ac:dyDescent="0.2">
      <c r="B18" s="5" t="s">
        <v>44</v>
      </c>
      <c r="C18" s="14">
        <f>'Tulokset 29.1.2022 pika'!H17</f>
        <v>88.970763014024243</v>
      </c>
      <c r="D18" s="14">
        <f>'Tulokset 30.1.2022 normaali'!$J$15</f>
        <v>87.3773173391494</v>
      </c>
      <c r="E18" s="14"/>
      <c r="F18" s="14"/>
      <c r="G18" s="31">
        <f t="shared" si="0"/>
        <v>88.174040176586828</v>
      </c>
      <c r="H18" s="6"/>
      <c r="J18" s="20"/>
    </row>
    <row r="19" spans="1:10" x14ac:dyDescent="0.2">
      <c r="B19" s="5" t="s">
        <v>47</v>
      </c>
      <c r="C19" s="14">
        <f>'Tulokset 29.1.2022 pika'!H20</f>
        <v>79.629189446161149</v>
      </c>
      <c r="D19" s="14">
        <f>'Tulokset 30.1.2022 normaali'!$J$17</f>
        <v>83.737731733914941</v>
      </c>
      <c r="E19" s="14"/>
      <c r="F19" s="14"/>
      <c r="G19" s="31">
        <f t="shared" si="0"/>
        <v>81.683460590038038</v>
      </c>
      <c r="H19" s="6"/>
    </row>
    <row r="20" spans="1:10" x14ac:dyDescent="0.2">
      <c r="B20" s="5" t="s">
        <v>46</v>
      </c>
      <c r="C20" s="14">
        <f>'Tulokset 29.1.2022 pika'!H19</f>
        <v>80.19966722129783</v>
      </c>
      <c r="D20" s="14"/>
      <c r="E20" s="14"/>
      <c r="F20" s="14"/>
      <c r="G20" s="31">
        <f t="shared" si="0"/>
        <v>80.19966722129783</v>
      </c>
      <c r="H20" s="6"/>
    </row>
    <row r="21" spans="1:10" x14ac:dyDescent="0.2">
      <c r="B21" s="5" t="s">
        <v>48</v>
      </c>
      <c r="C21" s="14">
        <f>'Tulokset 29.1.2022 pika'!H21</f>
        <v>69.64582838126934</v>
      </c>
      <c r="D21" s="14"/>
      <c r="E21" s="14"/>
      <c r="F21" s="14"/>
      <c r="G21" s="14"/>
      <c r="H21" s="6"/>
    </row>
    <row r="22" spans="1:10" x14ac:dyDescent="0.2">
      <c r="A22" s="32"/>
      <c r="B22" s="29"/>
      <c r="C22" s="13"/>
      <c r="D22" s="6"/>
      <c r="E22" s="14"/>
      <c r="F22" s="14"/>
      <c r="G22" s="6"/>
      <c r="H22" s="17"/>
    </row>
    <row r="23" spans="1:10" x14ac:dyDescent="0.2">
      <c r="A23" s="32"/>
      <c r="B23" s="29"/>
      <c r="C23" s="15"/>
    </row>
  </sheetData>
  <autoFilter ref="B3:G21" xr:uid="{897EED8E-6968-9E40-9E31-3D34B6BAFCB9}">
    <sortState xmlns:xlrd2="http://schemas.microsoft.com/office/spreadsheetml/2017/richdata2" ref="B4:G21">
      <sortCondition descending="1" ref="G3:G21"/>
    </sortState>
  </autoFilter>
  <conditionalFormatting sqref="E4:F4">
    <cfRule type="colorScale" priority="1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D22:F22 E5:F21">
    <cfRule type="colorScale" priority="14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22">
    <cfRule type="colorScale" priority="16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G21:G22">
    <cfRule type="colorScale" priority="18">
      <colorScale>
        <cfvo type="min"/>
        <cfvo type="percentile" val="50"/>
        <cfvo type="max"/>
        <color rgb="FFFF0000"/>
        <color rgb="FFFFFF00"/>
        <color rgb="FF00B050"/>
      </colorScale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8C432-E785-F34F-9A01-921E9243FF3C}">
  <dimension ref="A1:M23"/>
  <sheetViews>
    <sheetView tabSelected="1" zoomScale="110" zoomScaleNormal="110" workbookViewId="0">
      <selection activeCell="G29" sqref="G29"/>
    </sheetView>
  </sheetViews>
  <sheetFormatPr defaultColWidth="8.85546875" defaultRowHeight="12.75" x14ac:dyDescent="0.2"/>
  <cols>
    <col min="1" max="1" width="8.85546875" style="1"/>
    <col min="2" max="2" width="20.42578125" bestFit="1" customWidth="1"/>
    <col min="3" max="3" width="9.7109375" customWidth="1"/>
    <col min="4" max="4" width="12.7109375" bestFit="1" customWidth="1"/>
    <col min="5" max="6" width="12.7109375" customWidth="1"/>
    <col min="7" max="7" width="12.85546875" bestFit="1" customWidth="1"/>
    <col min="8" max="8" width="14.140625" bestFit="1" customWidth="1"/>
  </cols>
  <sheetData>
    <row r="1" spans="1:13" x14ac:dyDescent="0.2">
      <c r="B1" s="5" t="s">
        <v>23</v>
      </c>
    </row>
    <row r="2" spans="1:13" x14ac:dyDescent="0.2">
      <c r="B2" s="13"/>
      <c r="C2" s="13" t="s">
        <v>27</v>
      </c>
      <c r="D2" s="6" t="s">
        <v>28</v>
      </c>
      <c r="E2" s="6" t="s">
        <v>29</v>
      </c>
      <c r="F2" s="6" t="s">
        <v>61</v>
      </c>
      <c r="G2" s="6" t="s">
        <v>26</v>
      </c>
      <c r="H2" s="13"/>
    </row>
    <row r="3" spans="1:13" x14ac:dyDescent="0.2">
      <c r="B3" s="5"/>
      <c r="C3" s="13"/>
      <c r="D3" s="6"/>
      <c r="E3" s="6"/>
      <c r="F3" s="6"/>
      <c r="G3" s="6"/>
      <c r="H3" s="18"/>
    </row>
    <row r="4" spans="1:13" x14ac:dyDescent="0.2">
      <c r="A4" s="4" t="s">
        <v>6</v>
      </c>
      <c r="B4" s="5" t="str">
        <f>'Tulokset 29.1.2022 pika'!B27</f>
        <v>LOUKKAANHUHTA Kalle</v>
      </c>
      <c r="C4" s="14">
        <f>'Tulokset 29.1.2022 pika'!H27</f>
        <v>100.46763475264582</v>
      </c>
      <c r="D4" s="14">
        <f>'Tulokset 30.1.2022 normaali'!$J$27</f>
        <v>98.919648885887909</v>
      </c>
      <c r="E4" s="14"/>
      <c r="F4" s="14"/>
      <c r="G4" s="30">
        <f t="shared" ref="G4:G13" si="0">AVERAGE(C4:E4)</f>
        <v>99.693641819266873</v>
      </c>
      <c r="H4" s="6"/>
    </row>
    <row r="5" spans="1:13" x14ac:dyDescent="0.2">
      <c r="A5" s="4" t="s">
        <v>7</v>
      </c>
      <c r="B5" s="5" t="str">
        <f>'Tulokset 29.1.2022 pika'!B28</f>
        <v>NELIMARKKA Joonas</v>
      </c>
      <c r="C5" s="14">
        <f>'Tulokset 29.1.2022 pika'!H28</f>
        <v>98.104848634014246</v>
      </c>
      <c r="D5" s="14">
        <f>'Tulokset 30.1.2022 normaali'!$J$28</f>
        <v>98.595543551654302</v>
      </c>
      <c r="E5" s="14"/>
      <c r="F5" s="14"/>
      <c r="G5" s="30">
        <f t="shared" si="0"/>
        <v>98.350196092834267</v>
      </c>
      <c r="H5" s="6"/>
      <c r="L5" s="13"/>
    </row>
    <row r="6" spans="1:13" x14ac:dyDescent="0.2">
      <c r="A6" s="4" t="s">
        <v>8</v>
      </c>
      <c r="B6" s="5" t="str">
        <f>'Tulokset 29.1.2022 pika'!B26</f>
        <v>NAUMANEN Eemi</v>
      </c>
      <c r="C6" s="14">
        <f>'Tulokset 29.1.2022 pika'!H26</f>
        <v>101.42751661333989</v>
      </c>
      <c r="D6" s="14">
        <f>'Tulokset 30.1.2022 normaali'!$J$29</f>
        <v>94.827819041188377</v>
      </c>
      <c r="E6" s="14"/>
      <c r="F6" s="14"/>
      <c r="G6" s="30">
        <f t="shared" si="0"/>
        <v>98.127667827264133</v>
      </c>
      <c r="H6" s="6"/>
    </row>
    <row r="7" spans="1:13" x14ac:dyDescent="0.2">
      <c r="A7" s="4" t="s">
        <v>9</v>
      </c>
      <c r="B7" s="5" t="str">
        <f>'Tulokset 29.1.2022 pika'!B29</f>
        <v>NIEMINEN Turkka</v>
      </c>
      <c r="C7" s="14">
        <f>'Tulokset 29.1.2022 pika'!H29</f>
        <v>90.278119616047263</v>
      </c>
      <c r="D7" s="14">
        <f>'Tulokset 30.1.2022 normaali'!$J$26</f>
        <v>102.48480756245779</v>
      </c>
      <c r="E7" s="14"/>
      <c r="F7" s="14"/>
      <c r="G7" s="30">
        <f t="shared" si="0"/>
        <v>96.381463589252519</v>
      </c>
      <c r="H7" s="6"/>
    </row>
    <row r="8" spans="1:13" x14ac:dyDescent="0.2">
      <c r="A8" s="4" t="s">
        <v>10</v>
      </c>
      <c r="B8" s="5" t="str">
        <f>'Tulokset 29.1.2022 pika'!B31</f>
        <v>KLEMETTINEN Jimi</v>
      </c>
      <c r="C8" s="14">
        <f>'Tulokset 29.1.2022 pika'!H31</f>
        <v>89.908934285011057</v>
      </c>
      <c r="D8" s="14">
        <f>'Tulokset 30.1.2022 normaali'!$J$31</f>
        <v>89.480081026333551</v>
      </c>
      <c r="E8" s="14"/>
      <c r="F8" s="14"/>
      <c r="G8" s="30">
        <f t="shared" si="0"/>
        <v>89.694507655672311</v>
      </c>
      <c r="H8" s="6"/>
    </row>
    <row r="9" spans="1:13" x14ac:dyDescent="0.2">
      <c r="A9" s="4" t="s">
        <v>11</v>
      </c>
      <c r="B9" s="5" t="str">
        <f>'Tulokset 29.1.2022 pika'!B34</f>
        <v>KUJALA Eeli</v>
      </c>
      <c r="C9" s="14">
        <f>'Tulokset 29.1.2022 pika'!H34</f>
        <v>85.552547378784155</v>
      </c>
      <c r="D9" s="14">
        <f>'Tulokset 30.1.2022 normaali'!$J$30</f>
        <v>93.733963538149894</v>
      </c>
      <c r="E9" s="14"/>
      <c r="F9" s="14"/>
      <c r="G9" s="30">
        <f t="shared" si="0"/>
        <v>89.643255458467024</v>
      </c>
      <c r="H9" s="6"/>
      <c r="L9" s="19"/>
    </row>
    <row r="10" spans="1:13" x14ac:dyDescent="0.2">
      <c r="A10" s="4" t="s">
        <v>12</v>
      </c>
      <c r="B10" s="5" t="str">
        <f>'Tulokset 29.1.2022 pika'!B32</f>
        <v>YLILAURI Viljami</v>
      </c>
      <c r="C10" s="14">
        <f>'Tulokset 29.1.2022 pika'!H32</f>
        <v>88.801378291902509</v>
      </c>
      <c r="D10" s="14">
        <f>'Tulokset 30.1.2022 normaali'!$J$32</f>
        <v>87.008777852802169</v>
      </c>
      <c r="E10" s="14"/>
      <c r="F10" s="14"/>
      <c r="G10" s="30">
        <f t="shared" si="0"/>
        <v>87.905078072352339</v>
      </c>
      <c r="H10" s="6"/>
      <c r="L10" s="19"/>
    </row>
    <row r="11" spans="1:13" x14ac:dyDescent="0.2">
      <c r="A11" s="4" t="s">
        <v>13</v>
      </c>
      <c r="B11" s="5" t="str">
        <f>'Tulokset 29.1.2022 pika'!B30</f>
        <v>MYYRY Markus</v>
      </c>
      <c r="C11" s="14">
        <f>'Tulokset 29.1.2022 pika'!H30</f>
        <v>90.130445483632784</v>
      </c>
      <c r="D11" s="14">
        <f>'Tulokset 30.1.2022 normaali'!$J$33</f>
        <v>84.132343011478739</v>
      </c>
      <c r="E11" s="14"/>
      <c r="F11" s="14"/>
      <c r="G11" s="30">
        <f t="shared" si="0"/>
        <v>87.131394247555761</v>
      </c>
      <c r="H11" s="6"/>
      <c r="L11" s="13"/>
    </row>
    <row r="12" spans="1:13" x14ac:dyDescent="0.2">
      <c r="A12" s="4" t="s">
        <v>14</v>
      </c>
      <c r="B12" s="5" t="str">
        <f>'Tulokset 29.1.2022 pika'!B33</f>
        <v>KETONEN Juuso</v>
      </c>
      <c r="C12" s="14">
        <f>'Tulokset 29.1.2022 pika'!H33</f>
        <v>86.143243908442031</v>
      </c>
      <c r="D12" s="14">
        <f>'Tulokset 30.1.2022 normaali'!$J$34</f>
        <v>82.390276839972969</v>
      </c>
      <c r="E12" s="14"/>
      <c r="F12" s="14"/>
      <c r="G12" s="30">
        <f t="shared" si="0"/>
        <v>84.266760374207507</v>
      </c>
      <c r="H12" s="6"/>
      <c r="M12" s="13"/>
    </row>
    <row r="13" spans="1:13" x14ac:dyDescent="0.2">
      <c r="A13" s="4" t="s">
        <v>15</v>
      </c>
      <c r="B13" s="5" t="str">
        <f>'Tulokset 29.1.2022 pika'!B35</f>
        <v>NEVALA Matias</v>
      </c>
      <c r="C13" s="14">
        <f>'Tulokset 29.1.2022 pika'!H35</f>
        <v>75.510706374600048</v>
      </c>
      <c r="D13" s="14"/>
      <c r="E13" s="14"/>
      <c r="F13" s="14"/>
      <c r="G13" s="30">
        <f t="shared" si="0"/>
        <v>75.510706374600048</v>
      </c>
      <c r="H13" s="6"/>
    </row>
    <row r="14" spans="1:13" x14ac:dyDescent="0.2">
      <c r="A14" s="4"/>
      <c r="B14" s="5"/>
      <c r="D14" s="14"/>
      <c r="E14" s="14"/>
      <c r="F14" s="14"/>
      <c r="G14" s="14"/>
      <c r="H14" s="6"/>
    </row>
    <row r="15" spans="1:13" x14ac:dyDescent="0.2">
      <c r="A15" s="4"/>
      <c r="B15" s="5"/>
      <c r="D15" s="14"/>
      <c r="E15" s="14"/>
      <c r="F15" s="14"/>
      <c r="G15" s="14"/>
      <c r="H15" s="6"/>
      <c r="L15" s="19"/>
    </row>
    <row r="16" spans="1:13" x14ac:dyDescent="0.2">
      <c r="A16" s="4"/>
      <c r="B16" s="5"/>
      <c r="D16" s="14"/>
      <c r="E16" s="14"/>
      <c r="F16" s="14"/>
      <c r="G16" s="14"/>
      <c r="H16" s="6"/>
      <c r="L16" s="19"/>
    </row>
    <row r="17" spans="1:12" x14ac:dyDescent="0.2">
      <c r="A17" s="4"/>
      <c r="B17" s="5"/>
      <c r="D17" s="14"/>
      <c r="E17" s="14"/>
      <c r="F17" s="14"/>
      <c r="G17" s="14"/>
      <c r="H17" s="6"/>
      <c r="L17" s="20"/>
    </row>
    <row r="18" spans="1:12" x14ac:dyDescent="0.2">
      <c r="A18" s="4"/>
      <c r="B18" s="5"/>
      <c r="D18" s="14"/>
      <c r="E18" s="14"/>
      <c r="F18" s="14"/>
      <c r="G18" s="14"/>
      <c r="H18" s="6"/>
    </row>
    <row r="19" spans="1:12" x14ac:dyDescent="0.2">
      <c r="A19" s="4"/>
      <c r="B19" s="5"/>
      <c r="D19" s="14"/>
      <c r="E19" s="14"/>
      <c r="F19" s="14"/>
      <c r="G19" s="14"/>
      <c r="H19" s="6"/>
    </row>
    <row r="20" spans="1:12" x14ac:dyDescent="0.2">
      <c r="A20" s="4"/>
      <c r="B20" s="5"/>
      <c r="D20" s="14"/>
      <c r="E20" s="14"/>
      <c r="F20" s="14"/>
      <c r="G20" s="14"/>
      <c r="H20" s="6"/>
    </row>
    <row r="21" spans="1:12" x14ac:dyDescent="0.2">
      <c r="A21" s="4"/>
      <c r="B21" s="5"/>
      <c r="D21" s="14"/>
      <c r="E21" s="14"/>
      <c r="F21" s="14"/>
      <c r="G21" s="14"/>
      <c r="H21" s="17"/>
    </row>
    <row r="22" spans="1:12" x14ac:dyDescent="0.2">
      <c r="A22" s="4"/>
      <c r="B22" s="29"/>
      <c r="D22" s="14"/>
      <c r="E22" s="14"/>
      <c r="F22" s="14"/>
      <c r="G22" s="14"/>
      <c r="H22" s="6"/>
    </row>
    <row r="23" spans="1:12" x14ac:dyDescent="0.2">
      <c r="A23" s="4"/>
      <c r="B23" s="29"/>
      <c r="C23" s="15"/>
    </row>
  </sheetData>
  <autoFilter ref="B3:G22" xr:uid="{4F3B9A7C-178F-1442-A44E-A563FAC47850}">
    <sortState xmlns:xlrd2="http://schemas.microsoft.com/office/spreadsheetml/2017/richdata2" ref="B4:G22">
      <sortCondition descending="1" ref="G3:G22"/>
    </sortState>
  </autoFilter>
  <conditionalFormatting sqref="D13:F22 E4:F12">
    <cfRule type="colorScale" priority="22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C14:C22">
    <cfRule type="colorScale" priority="23">
      <colorScale>
        <cfvo type="min"/>
        <cfvo type="percentile" val="50"/>
        <cfvo type="max"/>
        <color rgb="FFFF0000"/>
        <color rgb="FFFFFF00"/>
        <color rgb="FF00B050"/>
      </colorScale>
    </cfRule>
  </conditionalFormatting>
  <conditionalFormatting sqref="G14:G22">
    <cfRule type="colorScale" priority="24">
      <colorScale>
        <cfvo type="min"/>
        <cfvo type="percentile" val="50"/>
        <cfvo type="max"/>
        <color rgb="FFFF0000"/>
        <color rgb="FFFFFF00"/>
        <color rgb="FF00B050"/>
      </colorScale>
    </cfRule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Tulokset 29.1.2022 pika</vt:lpstr>
      <vt:lpstr>Tulokset 30.1.2022 normaali</vt:lpstr>
      <vt:lpstr>N19 ranking after 2</vt:lpstr>
      <vt:lpstr>M19 ranking after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Jonne Kähkönen</dc:creator>
  <cp:keywords/>
  <dc:description/>
  <cp:lastModifiedBy>Jarkko Kauppinen</cp:lastModifiedBy>
  <cp:revision/>
  <dcterms:created xsi:type="dcterms:W3CDTF">2020-11-07T13:17:44Z</dcterms:created>
  <dcterms:modified xsi:type="dcterms:W3CDTF">2022-02-02T11:28:27Z</dcterms:modified>
  <cp:category/>
  <cp:contentStatus/>
</cp:coreProperties>
</file>