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kko.kauppinen\Desktop\Kilpailutoiminta\Valintaesitykset kilpailut\2022\Sahl pisteet + prosenttiranking 2022\"/>
    </mc:Choice>
  </mc:AlternateContent>
  <xr:revisionPtr revIDLastSave="0" documentId="13_ncr:1_{3F5EB8A5-16EE-47F4-B10F-66917355DFAC}" xr6:coauthVersionLast="47" xr6:coauthVersionMax="47" xr10:uidLastSave="{00000000-0000-0000-0000-000000000000}"/>
  <bookViews>
    <workbookView xWindow="-120" yWindow="-120" windowWidth="38640" windowHeight="21240" activeTab="4" xr2:uid="{413A294F-0D1D-7445-809B-11234548286C}"/>
  </bookViews>
  <sheets>
    <sheet name="Tulokset 29.1.2022 pika" sheetId="1" r:id="rId1"/>
    <sheet name="Tulokset 30.1.2022 normaali" sheetId="3" r:id="rId2"/>
    <sheet name="Tulokset 5.2.2022 normaali" sheetId="8" r:id="rId3"/>
    <sheet name="Tulokset 6.2.2022 yhteislähtö" sheetId="9" r:id="rId4"/>
    <sheet name="N19 ranking after 4" sheetId="4" r:id="rId5"/>
    <sheet name="M19 ranking after 4" sheetId="7" r:id="rId6"/>
  </sheets>
  <definedNames>
    <definedName name="_xlnm._FilterDatabase" localSheetId="5" hidden="1">'M19 ranking after 4'!$B$3:$G$22</definedName>
    <definedName name="_xlnm._FilterDatabase" localSheetId="4" hidden="1">'N19 ranking after 4'!$B$3:$G$22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9" l="1"/>
  <c r="J10" i="3"/>
  <c r="I56" i="9"/>
  <c r="F26" i="7"/>
  <c r="F22" i="7"/>
  <c r="F23" i="7"/>
  <c r="F20" i="7"/>
  <c r="F19" i="7"/>
  <c r="F16" i="7"/>
  <c r="F17" i="7"/>
  <c r="F15" i="7"/>
  <c r="F18" i="7"/>
  <c r="E18" i="7"/>
  <c r="G18" i="7" s="1"/>
  <c r="F14" i="7"/>
  <c r="F13" i="7"/>
  <c r="F10" i="7"/>
  <c r="F12" i="7"/>
  <c r="F8" i="7"/>
  <c r="F11" i="7"/>
  <c r="F9" i="7"/>
  <c r="F5" i="7"/>
  <c r="F6" i="7"/>
  <c r="F7" i="7"/>
  <c r="F28" i="7"/>
  <c r="J53" i="9"/>
  <c r="J52" i="9"/>
  <c r="J51" i="9"/>
  <c r="J50" i="9"/>
  <c r="J49" i="9"/>
  <c r="J48" i="9"/>
  <c r="J47" i="9"/>
  <c r="J46" i="9"/>
  <c r="J45" i="9"/>
  <c r="J44" i="9"/>
  <c r="J37" i="9"/>
  <c r="F4" i="7" s="1"/>
  <c r="J35" i="9"/>
  <c r="J34" i="9"/>
  <c r="I29" i="9"/>
  <c r="J20" i="9" s="1"/>
  <c r="F28" i="4" s="1"/>
  <c r="I28" i="8"/>
  <c r="I22" i="3"/>
  <c r="J4" i="3"/>
  <c r="J4" i="8"/>
  <c r="E17" i="7"/>
  <c r="G17" i="7" s="1"/>
  <c r="E11" i="7"/>
  <c r="G11" i="7" s="1"/>
  <c r="E13" i="7"/>
  <c r="G13" i="7" s="1"/>
  <c r="E26" i="7"/>
  <c r="G26" i="7" s="1"/>
  <c r="E25" i="7"/>
  <c r="G25" i="7" s="1"/>
  <c r="E22" i="7"/>
  <c r="G22" i="7" s="1"/>
  <c r="E24" i="7"/>
  <c r="G24" i="7" s="1"/>
  <c r="E9" i="7"/>
  <c r="G9" i="7" s="1"/>
  <c r="E23" i="7"/>
  <c r="G23" i="7" s="1"/>
  <c r="J51" i="8"/>
  <c r="J50" i="8"/>
  <c r="E19" i="7"/>
  <c r="G19" i="7" s="1"/>
  <c r="E16" i="7"/>
  <c r="G16" i="7" s="1"/>
  <c r="E21" i="7"/>
  <c r="G21" i="7" s="1"/>
  <c r="E20" i="7"/>
  <c r="E15" i="7"/>
  <c r="E14" i="7"/>
  <c r="E12" i="7"/>
  <c r="E10" i="7"/>
  <c r="E8" i="7"/>
  <c r="E5" i="7"/>
  <c r="E4" i="7"/>
  <c r="E6" i="7"/>
  <c r="E7" i="7"/>
  <c r="E28" i="7"/>
  <c r="G28" i="7" s="1"/>
  <c r="J55" i="8"/>
  <c r="J54" i="8"/>
  <c r="J53" i="8"/>
  <c r="J52" i="8"/>
  <c r="J49" i="8"/>
  <c r="J48" i="8"/>
  <c r="J47" i="8"/>
  <c r="J46" i="8"/>
  <c r="J45" i="8"/>
  <c r="J44" i="8"/>
  <c r="J43" i="8"/>
  <c r="I56" i="8"/>
  <c r="J4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32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4" i="8"/>
  <c r="J42" i="9"/>
  <c r="J17" i="9"/>
  <c r="F24" i="4" s="1"/>
  <c r="J20" i="8"/>
  <c r="E28" i="4" s="1"/>
  <c r="C4" i="7"/>
  <c r="C7" i="7"/>
  <c r="C6" i="7"/>
  <c r="C5" i="7"/>
  <c r="C14" i="7"/>
  <c r="C8" i="7"/>
  <c r="C12" i="7"/>
  <c r="C15" i="7"/>
  <c r="C10" i="7"/>
  <c r="C20" i="7"/>
  <c r="G20" i="7" s="1"/>
  <c r="B4" i="7"/>
  <c r="B7" i="7"/>
  <c r="B6" i="7"/>
  <c r="B5" i="7"/>
  <c r="B14" i="7"/>
  <c r="B8" i="7"/>
  <c r="B12" i="7"/>
  <c r="B15" i="7"/>
  <c r="B10" i="7"/>
  <c r="B20" i="7"/>
  <c r="C30" i="4"/>
  <c r="G30" i="4" s="1"/>
  <c r="C6" i="4"/>
  <c r="C9" i="4"/>
  <c r="C12" i="4"/>
  <c r="C10" i="4"/>
  <c r="C13" i="4"/>
  <c r="C8" i="4"/>
  <c r="C14" i="4"/>
  <c r="C5" i="4"/>
  <c r="C17" i="4"/>
  <c r="C15" i="4"/>
  <c r="C7" i="4"/>
  <c r="C16" i="4"/>
  <c r="C19" i="4"/>
  <c r="C18" i="4"/>
  <c r="G18" i="4" s="1"/>
  <c r="C20" i="4"/>
  <c r="C22" i="4"/>
  <c r="C27" i="4"/>
  <c r="G27" i="4" s="1"/>
  <c r="H5" i="1"/>
  <c r="G22" i="1"/>
  <c r="H4" i="1" s="1"/>
  <c r="G36" i="1"/>
  <c r="I38" i="3"/>
  <c r="G28" i="4" l="1"/>
  <c r="J18" i="9"/>
  <c r="F25" i="4" s="1"/>
  <c r="G25" i="4" s="1"/>
  <c r="J19" i="9"/>
  <c r="F26" i="4" s="1"/>
  <c r="G26" i="4" s="1"/>
  <c r="J4" i="9"/>
  <c r="F8" i="4" s="1"/>
  <c r="J43" i="9"/>
  <c r="J36" i="9"/>
  <c r="J7" i="9"/>
  <c r="F7" i="4" s="1"/>
  <c r="J8" i="9"/>
  <c r="F6" i="4" s="1"/>
  <c r="J10" i="9"/>
  <c r="F13" i="4" s="1"/>
  <c r="J11" i="9"/>
  <c r="F16" i="4" s="1"/>
  <c r="J12" i="9"/>
  <c r="F10" i="4" s="1"/>
  <c r="J13" i="9"/>
  <c r="F12" i="4" s="1"/>
  <c r="J15" i="9"/>
  <c r="F19" i="4" s="1"/>
  <c r="J5" i="9"/>
  <c r="F11" i="4" s="1"/>
  <c r="J16" i="9"/>
  <c r="F15" i="4" s="1"/>
  <c r="J18" i="8"/>
  <c r="E23" i="4" s="1"/>
  <c r="G23" i="4" s="1"/>
  <c r="J19" i="8"/>
  <c r="E24" i="4" s="1"/>
  <c r="G24" i="4" s="1"/>
  <c r="J17" i="8"/>
  <c r="E19" i="4" s="1"/>
  <c r="J32" i="8"/>
  <c r="J33" i="8"/>
  <c r="J34" i="8"/>
  <c r="J6" i="9"/>
  <c r="F5" i="4" s="1"/>
  <c r="J14" i="9"/>
  <c r="F20" i="4" s="1"/>
  <c r="J38" i="9"/>
  <c r="J40" i="9"/>
  <c r="J9" i="9"/>
  <c r="F9" i="4" s="1"/>
  <c r="J41" i="9"/>
  <c r="J39" i="9"/>
  <c r="E9" i="4"/>
  <c r="J5" i="8"/>
  <c r="E5" i="4" s="1"/>
  <c r="J7" i="8"/>
  <c r="E8" i="4" s="1"/>
  <c r="J8" i="8"/>
  <c r="E7" i="4" s="1"/>
  <c r="J10" i="8"/>
  <c r="E15" i="4" s="1"/>
  <c r="J11" i="8"/>
  <c r="E20" i="4" s="1"/>
  <c r="G20" i="4" s="1"/>
  <c r="J12" i="8"/>
  <c r="E12" i="4" s="1"/>
  <c r="J13" i="8"/>
  <c r="E16" i="4" s="1"/>
  <c r="J15" i="8"/>
  <c r="E13" i="4" s="1"/>
  <c r="J16" i="8"/>
  <c r="E21" i="4" s="1"/>
  <c r="G21" i="4" s="1"/>
  <c r="J35" i="8"/>
  <c r="J36" i="8"/>
  <c r="J6" i="8"/>
  <c r="E6" i="4" s="1"/>
  <c r="J14" i="8"/>
  <c r="E10" i="4" s="1"/>
  <c r="J37" i="8"/>
  <c r="J38" i="8"/>
  <c r="J39" i="8"/>
  <c r="J9" i="8"/>
  <c r="E11" i="4" s="1"/>
  <c r="G11" i="4" s="1"/>
  <c r="J40" i="8"/>
  <c r="J41" i="8"/>
  <c r="J28" i="3"/>
  <c r="D6" i="7" s="1"/>
  <c r="G6" i="7" s="1"/>
  <c r="D7" i="4"/>
  <c r="J29" i="3"/>
  <c r="D4" i="7" s="1"/>
  <c r="G4" i="7" s="1"/>
  <c r="J33" i="3"/>
  <c r="D14" i="7" s="1"/>
  <c r="G14" i="7" s="1"/>
  <c r="J32" i="3"/>
  <c r="D12" i="7" s="1"/>
  <c r="G12" i="7" s="1"/>
  <c r="J26" i="3"/>
  <c r="D5" i="7" s="1"/>
  <c r="G5" i="7" s="1"/>
  <c r="J30" i="3"/>
  <c r="D10" i="7" s="1"/>
  <c r="G10" i="7" s="1"/>
  <c r="J34" i="3"/>
  <c r="D15" i="7" s="1"/>
  <c r="G15" i="7" s="1"/>
  <c r="J27" i="3"/>
  <c r="D7" i="7" s="1"/>
  <c r="G7" i="7" s="1"/>
  <c r="J31" i="3"/>
  <c r="D8" i="7" s="1"/>
  <c r="G8" i="7" s="1"/>
  <c r="J8" i="3"/>
  <c r="D6" i="4" s="1"/>
  <c r="J16" i="3"/>
  <c r="D17" i="4" s="1"/>
  <c r="G17" i="4" s="1"/>
  <c r="J5" i="3"/>
  <c r="D5" i="4" s="1"/>
  <c r="J9" i="3"/>
  <c r="D8" i="4" s="1"/>
  <c r="J13" i="3"/>
  <c r="D16" i="4" s="1"/>
  <c r="G16" i="4" s="1"/>
  <c r="J17" i="3"/>
  <c r="D22" i="4" s="1"/>
  <c r="G22" i="4" s="1"/>
  <c r="J12" i="3"/>
  <c r="D9" i="4" s="1"/>
  <c r="J6" i="3"/>
  <c r="D10" i="4" s="1"/>
  <c r="G10" i="4" s="1"/>
  <c r="D15" i="4"/>
  <c r="J14" i="3"/>
  <c r="D14" i="4" s="1"/>
  <c r="G14" i="4" s="1"/>
  <c r="J7" i="3"/>
  <c r="D12" i="4" s="1"/>
  <c r="G12" i="4" s="1"/>
  <c r="J11" i="3"/>
  <c r="D13" i="4" s="1"/>
  <c r="G13" i="4" s="1"/>
  <c r="J15" i="3"/>
  <c r="D19" i="4" s="1"/>
  <c r="G19" i="4" s="1"/>
  <c r="G5" i="4" l="1"/>
  <c r="G9" i="4"/>
  <c r="G7" i="4"/>
  <c r="G15" i="4"/>
  <c r="G8" i="4"/>
  <c r="G6" i="4"/>
  <c r="H32" i="1"/>
  <c r="H28" i="1"/>
  <c r="H35" i="1"/>
  <c r="H31" i="1"/>
  <c r="H27" i="1"/>
  <c r="H34" i="1"/>
  <c r="H30" i="1"/>
  <c r="H26" i="1"/>
  <c r="H33" i="1"/>
  <c r="H29" i="1"/>
  <c r="H16" i="1"/>
  <c r="H19" i="1"/>
  <c r="H15" i="1"/>
  <c r="H11" i="1"/>
  <c r="H7" i="1"/>
  <c r="H12" i="1"/>
  <c r="H18" i="1"/>
  <c r="H14" i="1"/>
  <c r="H10" i="1"/>
  <c r="H6" i="1"/>
  <c r="H8" i="1"/>
  <c r="H21" i="1"/>
  <c r="H17" i="1"/>
  <c r="H13" i="1"/>
  <c r="H9" i="1"/>
  <c r="H20" i="1"/>
</calcChain>
</file>

<file path=xl/sharedStrings.xml><?xml version="1.0" encoding="utf-8"?>
<sst xmlns="http://schemas.openxmlformats.org/spreadsheetml/2006/main" count="540" uniqueCount="188">
  <si>
    <t>M</t>
  </si>
  <si>
    <t>P</t>
  </si>
  <si>
    <t>sakko</t>
  </si>
  <si>
    <t>Loppuaika</t>
  </si>
  <si>
    <t>%ranking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</si>
  <si>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</si>
  <si>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</si>
  <si>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</si>
  <si>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</si>
  <si>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</si>
  <si>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</si>
  <si>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</si>
  <si>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</si>
  <si>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</si>
  <si>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</si>
  <si>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</si>
  <si>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</si>
  <si>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</si>
  <si>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</si>
  <si>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</si>
  <si>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</si>
  <si>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Top 3 keskiarvo</t>
  </si>
  <si>
    <t>MIEHET</t>
  </si>
  <si>
    <t>17.</t>
  </si>
  <si>
    <t>18.</t>
  </si>
  <si>
    <t>%ranking total</t>
  </si>
  <si>
    <t>1st race</t>
  </si>
  <si>
    <t>2nd race</t>
  </si>
  <si>
    <t>3rd race</t>
  </si>
  <si>
    <t>N19</t>
  </si>
  <si>
    <t>SANDNÄS Rebecca</t>
  </si>
  <si>
    <t>ACHRÉN Frida</t>
  </si>
  <si>
    <t>HELANDER Iiris</t>
  </si>
  <si>
    <t>RANTALA Anniina</t>
  </si>
  <si>
    <t>OLLILA Kaisla</t>
  </si>
  <si>
    <t>REMES Inka</t>
  </si>
  <si>
    <t>OIKKONEN Sissi</t>
  </si>
  <si>
    <t>RAINIO Lyydia</t>
  </si>
  <si>
    <t>VÄHÄSARJA Nea</t>
  </si>
  <si>
    <t>YLÄHARJU Pinja</t>
  </si>
  <si>
    <t>YLI-FUTKA Amanda</t>
  </si>
  <si>
    <t>HYVÄRINEN Anni</t>
  </si>
  <si>
    <t>HIETAMÄKI Sini</t>
  </si>
  <si>
    <t>OJALA Jenni</t>
  </si>
  <si>
    <t>LUPALA Saimi</t>
  </si>
  <si>
    <t>PALSINAJÄRVI Melia</t>
  </si>
  <si>
    <t>LOUKKAANHUHTA Elli</t>
  </si>
  <si>
    <t>TAKAPURO Riina</t>
  </si>
  <si>
    <t>M19</t>
  </si>
  <si>
    <t>NAUMANEN Eemi</t>
  </si>
  <si>
    <t>LOUKKAANHUHTA Kalle</t>
  </si>
  <si>
    <t>NELIMARKKA Joonas</t>
  </si>
  <si>
    <t>NIEMINEN Turkka</t>
  </si>
  <si>
    <t>MYYRY Markus</t>
  </si>
  <si>
    <t>KLEMETTINEN Jimi</t>
  </si>
  <si>
    <t>YLILAURI Viljami</t>
  </si>
  <si>
    <t>KETONEN Juuso</t>
  </si>
  <si>
    <t>KUJALA Eeli</t>
  </si>
  <si>
    <t>NEVALA Matias</t>
  </si>
  <si>
    <t>30.1.2022 Normaali</t>
  </si>
  <si>
    <t>4rd race</t>
  </si>
  <si>
    <t>DNS</t>
  </si>
  <si>
    <t>PAASONEN Onni</t>
  </si>
  <si>
    <t>HAUTANIEMI Arno</t>
  </si>
  <si>
    <t>HEIKKINEN Arttu</t>
  </si>
  <si>
    <t>Hämäläinen Inka</t>
  </si>
  <si>
    <t>Sandnäs Rebecca</t>
  </si>
  <si>
    <t>Helander Iiris</t>
  </si>
  <si>
    <t>Vähäsarja Nea</t>
  </si>
  <si>
    <t>Oksanen Sonja</t>
  </si>
  <si>
    <t>Yli-Futka Amanda</t>
  </si>
  <si>
    <t>Hyvärinen Anni</t>
  </si>
  <si>
    <t>Mattila Saara</t>
  </si>
  <si>
    <t>Achrén Frida</t>
  </si>
  <si>
    <t>Lupala Saimi</t>
  </si>
  <si>
    <t>Hietamäki Sini</t>
  </si>
  <si>
    <t>Ollila Kaisla</t>
  </si>
  <si>
    <t>Kauhajärvi Laura</t>
  </si>
  <si>
    <t>Tuokko Iida</t>
  </si>
  <si>
    <t>Välimäki Nina</t>
  </si>
  <si>
    <t>Palsinajärvi Melia</t>
  </si>
  <si>
    <t>Rainio Lyydia</t>
  </si>
  <si>
    <t>Remes Inka</t>
  </si>
  <si>
    <t>Pirttikoski Sanni</t>
  </si>
  <si>
    <t>Haikama Inka</t>
  </si>
  <si>
    <t>Ojala Jenni</t>
  </si>
  <si>
    <t>Rantakömi Sofia</t>
  </si>
  <si>
    <t>Asunmaa Iida</t>
  </si>
  <si>
    <t>Rantala Anniina</t>
  </si>
  <si>
    <t>29.1.2022 pika</t>
  </si>
  <si>
    <t>5.2.2022 Normaali</t>
  </si>
  <si>
    <t>Nelimarkka Joonas</t>
  </si>
  <si>
    <t>Säily Niko</t>
  </si>
  <si>
    <t>Zerni Topias</t>
  </si>
  <si>
    <t>Ketonen Juuso</t>
  </si>
  <si>
    <t>Klemettinen Jimi</t>
  </si>
  <si>
    <t>Pajuranta Teemu</t>
  </si>
  <si>
    <t>Rantala Valtteri</t>
  </si>
  <si>
    <t>Ylilauri Viljami</t>
  </si>
  <si>
    <t>Huttunen Antti</t>
  </si>
  <si>
    <t>Rantasuo Vili</t>
  </si>
  <si>
    <t>Kujala Eeli</t>
  </si>
  <si>
    <t>Heikkinen Arttu</t>
  </si>
  <si>
    <t>Jaakkola Saku</t>
  </si>
  <si>
    <t>Loukkaanhuhta Kalle</t>
  </si>
  <si>
    <t>Ranta Sakari</t>
  </si>
  <si>
    <t>Nieminen Turkka</t>
  </si>
  <si>
    <t>Naumanen Eemi</t>
  </si>
  <si>
    <t>Heinonen Eemil</t>
  </si>
  <si>
    <t>Nevala Matias</t>
  </si>
  <si>
    <t>Myyry Markus</t>
  </si>
  <si>
    <t>Pietarila Mikko</t>
  </si>
  <si>
    <t>Hautaniemi Arno</t>
  </si>
  <si>
    <t>Paasonen Onni</t>
  </si>
  <si>
    <t>Kinnunen Juuso</t>
  </si>
  <si>
    <t>6.2.2022 Yhteislähtö</t>
  </si>
  <si>
    <t>19.</t>
  </si>
  <si>
    <t>20.</t>
  </si>
  <si>
    <t>21.</t>
  </si>
  <si>
    <t>22.</t>
  </si>
  <si>
    <t>DNF</t>
  </si>
  <si>
    <t>HÄMÄLÄINEN Inka</t>
  </si>
  <si>
    <t>VÄLIMÄKI Nina</t>
  </si>
  <si>
    <t>ASUNMAA Iida</t>
  </si>
  <si>
    <t>OKSANEN Sonja</t>
  </si>
  <si>
    <t>RANTAKÖMI Sofia</t>
  </si>
  <si>
    <t>23.</t>
  </si>
  <si>
    <t>24.</t>
  </si>
  <si>
    <t>SÄILY Niko</t>
  </si>
  <si>
    <t>KINNUNEN Juuso</t>
  </si>
  <si>
    <t>ZERNI Topias</t>
  </si>
  <si>
    <t>PIETARILA Mikko</t>
  </si>
  <si>
    <t>HUTTUNEN Antti</t>
  </si>
  <si>
    <t>HEINONEN Eemil</t>
  </si>
  <si>
    <t>PAJURANTA Teemu</t>
  </si>
  <si>
    <t>RANTA Sakari</t>
  </si>
  <si>
    <t>JAAKKOLA Saku</t>
  </si>
  <si>
    <t>RANTALA Valtteri</t>
  </si>
  <si>
    <t>RANTASUO Vili</t>
  </si>
  <si>
    <t>Lyydia Rainio</t>
  </si>
  <si>
    <t>Inka Hämäläinen</t>
  </si>
  <si>
    <t>Nea Vähäsarja</t>
  </si>
  <si>
    <t>Anni Hyvärinen</t>
  </si>
  <si>
    <t>Frida Achrén</t>
  </si>
  <si>
    <t>Iiris Helander</t>
  </si>
  <si>
    <t>Inka Remes</t>
  </si>
  <si>
    <t>Sini Hietamäki</t>
  </si>
  <si>
    <t>Kaisla Ollila</t>
  </si>
  <si>
    <t>Anniina Rantala</t>
  </si>
  <si>
    <t>Melia Palsinajärvi *)8.7.1.b</t>
  </si>
  <si>
    <t>Jenni Ojala</t>
  </si>
  <si>
    <t>Amanda Yli-Futka</t>
  </si>
  <si>
    <t>Sonja Oksanen</t>
  </si>
  <si>
    <t>Laura Kauhajärvi</t>
  </si>
  <si>
    <t>Inka Haikama x) 8.7.1.b -20s</t>
  </si>
  <si>
    <t>Sofia Rantakömi</t>
  </si>
  <si>
    <t>Nina Välimäki</t>
  </si>
  <si>
    <t>Iida Asunmaa</t>
  </si>
  <si>
    <t>Saimi Lupala</t>
  </si>
  <si>
    <t>Saara Mattila</t>
  </si>
  <si>
    <t>Sanni Pirttikorki</t>
  </si>
  <si>
    <t>Rebecca Sandnas</t>
  </si>
  <si>
    <t>Iida Tuokko</t>
  </si>
  <si>
    <t>HAIKAMA Inka</t>
  </si>
  <si>
    <t>KARHUJÄRVI Laura</t>
  </si>
  <si>
    <t>Arttu Heikkinen</t>
  </si>
  <si>
    <t>Joonas Nelimarkka</t>
  </si>
  <si>
    <t>Turkka Nieminen</t>
  </si>
  <si>
    <t>Jimi Klemettinen</t>
  </si>
  <si>
    <t>Eemi Naumanen</t>
  </si>
  <si>
    <t>Kalle Loukkaanhuhta</t>
  </si>
  <si>
    <t>Eeli Kujala</t>
  </si>
  <si>
    <t>Arno Hautaniemi</t>
  </si>
  <si>
    <t>Viljami Ylilauri</t>
  </si>
  <si>
    <t>Eemil Heinonen</t>
  </si>
  <si>
    <t>Niko Säily</t>
  </si>
  <si>
    <t>Mikko Pietarila</t>
  </si>
  <si>
    <t>Markus Myyry</t>
  </si>
  <si>
    <t>Onni Paasonen</t>
  </si>
  <si>
    <t>Juuso Kinnunen</t>
  </si>
  <si>
    <t>Juuso Ketonen</t>
  </si>
  <si>
    <t>Antti Huttunen</t>
  </si>
  <si>
    <t>Matias Nevala</t>
  </si>
  <si>
    <t>Saku Jaakkola</t>
  </si>
  <si>
    <t>Teemu Pajuranta</t>
  </si>
  <si>
    <t>Vili Rantasuo</t>
  </si>
  <si>
    <t>Valtteri Rantala</t>
  </si>
  <si>
    <t>Topias Zerni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</si>
</sst>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m]:ss"/>
    <numFmt numFmtId="166" formatCode="[h]:mm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5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45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164" fontId="0" fillId="0" borderId="0" xfId="0" applyNumberFormat="1" applyFill="1"/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Border="1"/>
    <xf numFmtId="0" fontId="0" fillId="0" borderId="0" xfId="0" applyFill="1" applyBorder="1"/>
    <xf numFmtId="14" fontId="1" fillId="0" borderId="0" xfId="0" applyNumberFormat="1" applyFont="1"/>
    <xf numFmtId="45" fontId="0" fillId="0" borderId="0" xfId="0" applyNumberFormat="1"/>
    <xf numFmtId="45" fontId="3" fillId="0" borderId="0" xfId="0" applyNumberFormat="1" applyFont="1"/>
    <xf numFmtId="165" fontId="3" fillId="0" borderId="0" xfId="0" applyNumberFormat="1" applyFont="1" applyAlignment="1">
      <alignment horizontal="center"/>
    </xf>
    <xf numFmtId="20" fontId="3" fillId="0" borderId="1" xfId="0" applyNumberFormat="1" applyFont="1" applyBorder="1" applyAlignment="1">
      <alignment horizontal="center"/>
    </xf>
    <xf numFmtId="2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0" fillId="0" borderId="0" xfId="0" applyNumberFormat="1" applyFill="1" applyBorder="1"/>
    <xf numFmtId="0" fontId="2" fillId="0" borderId="0" xfId="0" applyFont="1" applyBorder="1"/>
    <xf numFmtId="164" fontId="3" fillId="0" borderId="0" xfId="0" applyNumberFormat="1" applyFont="1" applyFill="1"/>
    <xf numFmtId="164" fontId="3" fillId="0" borderId="0" xfId="0" applyNumberFormat="1" applyFont="1"/>
    <xf numFmtId="14" fontId="0" fillId="0" borderId="0" xfId="0" applyNumberFormat="1"/>
    <xf numFmtId="0" fontId="0" fillId="0" borderId="2" xfId="0" applyBorder="1"/>
    <xf numFmtId="164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D130-A17E-5E47-B2C6-19F93439A546}">
  <dimension ref="A1:H36"/>
  <sheetViews>
    <sheetView zoomScale="110" zoomScaleNormal="110" workbookViewId="0">
      <selection activeCell="G49" sqref="G49"/>
    </sheetView>
  </sheetViews>
  <sheetFormatPr defaultColWidth="8.85546875" defaultRowHeight="12.75" x14ac:dyDescent="0.2"/>
  <cols>
    <col min="1" max="1" width="8.85546875" style="1"/>
    <col min="2" max="2" width="20.85546875" customWidth="1"/>
    <col min="3" max="3" width="4.7109375" style="1" customWidth="1"/>
    <col min="4" max="4" width="5" style="1" customWidth="1"/>
    <col min="5" max="5" width="8.85546875" style="1"/>
    <col min="7" max="7" width="12.28515625" style="21" bestFit="1" customWidth="1"/>
    <col min="8" max="8" width="12.140625" bestFit="1" customWidth="1"/>
  </cols>
  <sheetData>
    <row r="1" spans="1:8" x14ac:dyDescent="0.2">
      <c r="B1" s="20" t="s">
        <v>89</v>
      </c>
    </row>
    <row r="2" spans="1:8" x14ac:dyDescent="0.2">
      <c r="B2" s="5" t="s">
        <v>29</v>
      </c>
      <c r="C2" s="3"/>
    </row>
    <row r="3" spans="1:8" x14ac:dyDescent="0.2">
      <c r="B3" s="13"/>
      <c r="C3" s="6" t="s">
        <v>0</v>
      </c>
      <c r="D3" s="6" t="s">
        <v>1</v>
      </c>
      <c r="E3" s="6" t="s">
        <v>2</v>
      </c>
      <c r="F3" s="13"/>
      <c r="G3" s="22" t="s">
        <v>3</v>
      </c>
      <c r="H3" s="6" t="s">
        <v>4</v>
      </c>
    </row>
    <row r="4" spans="1:8" x14ac:dyDescent="0.2">
      <c r="A4" s="1" t="s">
        <v>5</v>
      </c>
      <c r="B4" s="5" t="s">
        <v>30</v>
      </c>
      <c r="C4" s="1">
        <v>2</v>
      </c>
      <c r="D4" s="1">
        <v>1</v>
      </c>
      <c r="E4" s="6">
        <v>3</v>
      </c>
      <c r="G4" s="25">
        <v>0.95277777777777783</v>
      </c>
      <c r="H4" s="29">
        <f>(2-(G4/G22))*100</f>
        <v>102.1630615640599</v>
      </c>
    </row>
    <row r="5" spans="1:8" x14ac:dyDescent="0.2">
      <c r="A5" s="1" t="s">
        <v>6</v>
      </c>
      <c r="B5" s="5" t="s">
        <v>31</v>
      </c>
      <c r="C5" s="1">
        <v>1</v>
      </c>
      <c r="D5" s="1">
        <v>2</v>
      </c>
      <c r="E5" s="6">
        <v>3</v>
      </c>
      <c r="G5" s="25">
        <v>0.9819444444444444</v>
      </c>
      <c r="H5" s="29">
        <f>(2-(G5/G22))*100</f>
        <v>99.168053244592343</v>
      </c>
    </row>
    <row r="6" spans="1:8" x14ac:dyDescent="0.2">
      <c r="A6" s="1" t="s">
        <v>7</v>
      </c>
      <c r="B6" s="5" t="s">
        <v>32</v>
      </c>
      <c r="C6" s="1">
        <v>1</v>
      </c>
      <c r="D6" s="1">
        <v>2</v>
      </c>
      <c r="E6" s="6">
        <v>3</v>
      </c>
      <c r="G6" s="25">
        <v>0.9868055555555556</v>
      </c>
      <c r="H6" s="29">
        <f>(2-(G6/G22))*100</f>
        <v>98.668885191347755</v>
      </c>
    </row>
    <row r="7" spans="1:8" x14ac:dyDescent="0.2">
      <c r="A7" s="1" t="s">
        <v>8</v>
      </c>
      <c r="B7" s="5" t="s">
        <v>33</v>
      </c>
      <c r="C7" s="1">
        <v>0</v>
      </c>
      <c r="D7" s="1">
        <v>3</v>
      </c>
      <c r="E7" s="6">
        <v>3</v>
      </c>
      <c r="G7" s="25">
        <v>0.98749999999999993</v>
      </c>
      <c r="H7" s="29">
        <f>(2-(G7/G22))*100</f>
        <v>98.597575469455691</v>
      </c>
    </row>
    <row r="8" spans="1:8" x14ac:dyDescent="0.2">
      <c r="A8" s="1" t="s">
        <v>9</v>
      </c>
      <c r="B8" s="5" t="s">
        <v>34</v>
      </c>
      <c r="C8" s="1">
        <v>0</v>
      </c>
      <c r="D8" s="1">
        <v>1</v>
      </c>
      <c r="E8" s="6">
        <v>1</v>
      </c>
      <c r="G8" s="25">
        <v>0.98819444444444438</v>
      </c>
      <c r="H8" s="29">
        <f>(2-(G8/G22))*100</f>
        <v>98.526265747563599</v>
      </c>
    </row>
    <row r="9" spans="1:8" x14ac:dyDescent="0.2">
      <c r="A9" s="1" t="s">
        <v>10</v>
      </c>
      <c r="B9" s="5" t="s">
        <v>35</v>
      </c>
      <c r="C9" s="1">
        <v>1</v>
      </c>
      <c r="D9" s="1">
        <v>0</v>
      </c>
      <c r="E9" s="6">
        <v>1</v>
      </c>
      <c r="G9" s="26">
        <v>1.0013888888888889</v>
      </c>
      <c r="H9" s="29">
        <f>(2-(G9/G22))*100</f>
        <v>97.171381031613976</v>
      </c>
    </row>
    <row r="10" spans="1:8" x14ac:dyDescent="0.2">
      <c r="A10" s="1" t="s">
        <v>11</v>
      </c>
      <c r="B10" s="5" t="s">
        <v>37</v>
      </c>
      <c r="C10" s="1">
        <v>1</v>
      </c>
      <c r="D10" s="1">
        <v>1</v>
      </c>
      <c r="E10" s="6">
        <v>2</v>
      </c>
      <c r="G10" s="26">
        <v>1.0020833333333334</v>
      </c>
      <c r="H10" s="29">
        <f>(2-(G10/G22))*100</f>
        <v>97.100071309721898</v>
      </c>
    </row>
    <row r="11" spans="1:8" x14ac:dyDescent="0.2">
      <c r="A11" s="1" t="s">
        <v>12</v>
      </c>
      <c r="B11" s="5" t="s">
        <v>36</v>
      </c>
      <c r="C11" s="1">
        <v>3</v>
      </c>
      <c r="D11" s="1">
        <v>0</v>
      </c>
      <c r="E11" s="6">
        <v>3</v>
      </c>
      <c r="G11" s="26">
        <v>1.0097222222222222</v>
      </c>
      <c r="H11" s="29">
        <f>(2-(G11/G22))*100</f>
        <v>96.315664368908969</v>
      </c>
    </row>
    <row r="12" spans="1:8" x14ac:dyDescent="0.2">
      <c r="A12" s="1" t="s">
        <v>13</v>
      </c>
      <c r="B12" s="5" t="s">
        <v>38</v>
      </c>
      <c r="C12" s="1">
        <v>2</v>
      </c>
      <c r="D12" s="1">
        <v>2</v>
      </c>
      <c r="E12" s="6">
        <v>4</v>
      </c>
      <c r="G12" s="26">
        <v>1.0152777777777777</v>
      </c>
      <c r="H12" s="29">
        <f>(2-(G12/G22))*100</f>
        <v>95.745186593772289</v>
      </c>
    </row>
    <row r="13" spans="1:8" x14ac:dyDescent="0.2">
      <c r="A13" s="1" t="s">
        <v>14</v>
      </c>
      <c r="B13" s="5" t="s">
        <v>39</v>
      </c>
      <c r="C13" s="1">
        <v>2</v>
      </c>
      <c r="D13" s="1">
        <v>0</v>
      </c>
      <c r="E13" s="6">
        <v>2</v>
      </c>
      <c r="G13" s="26">
        <v>1.0444444444444445</v>
      </c>
      <c r="H13" s="29">
        <f>(2-(G13/G22))*100</f>
        <v>92.750178274304744</v>
      </c>
    </row>
    <row r="14" spans="1:8" x14ac:dyDescent="0.2">
      <c r="A14" s="1" t="s">
        <v>15</v>
      </c>
      <c r="B14" s="5" t="s">
        <v>40</v>
      </c>
      <c r="C14" s="1">
        <v>0</v>
      </c>
      <c r="D14" s="1">
        <v>4</v>
      </c>
      <c r="E14" s="6">
        <v>4</v>
      </c>
      <c r="G14" s="26">
        <v>1.0451388888888888</v>
      </c>
      <c r="H14" s="29">
        <f>(2-(G14/G22))*100</f>
        <v>92.678868552412652</v>
      </c>
    </row>
    <row r="15" spans="1:8" x14ac:dyDescent="0.2">
      <c r="A15" s="1" t="s">
        <v>16</v>
      </c>
      <c r="B15" s="5" t="s">
        <v>41</v>
      </c>
      <c r="C15" s="1">
        <v>1</v>
      </c>
      <c r="D15" s="1">
        <v>3</v>
      </c>
      <c r="E15" s="6">
        <v>4</v>
      </c>
      <c r="G15" s="26">
        <v>1.0569444444444445</v>
      </c>
      <c r="H15" s="29">
        <f>(2-(G15/G22))*100</f>
        <v>91.466603280247199</v>
      </c>
    </row>
    <row r="16" spans="1:8" x14ac:dyDescent="0.2">
      <c r="A16" s="1" t="s">
        <v>17</v>
      </c>
      <c r="B16" s="5" t="s">
        <v>42</v>
      </c>
      <c r="C16" s="1">
        <v>2</v>
      </c>
      <c r="D16" s="1">
        <v>3</v>
      </c>
      <c r="E16" s="6">
        <v>5</v>
      </c>
      <c r="G16" s="26">
        <v>1.0604166666666666</v>
      </c>
      <c r="H16" s="29">
        <f>(2-(G16/G22))*100</f>
        <v>91.110054670786809</v>
      </c>
    </row>
    <row r="17" spans="1:8" x14ac:dyDescent="0.2">
      <c r="A17" s="1" t="s">
        <v>18</v>
      </c>
      <c r="B17" s="5" t="s">
        <v>43</v>
      </c>
      <c r="C17" s="1">
        <v>3</v>
      </c>
      <c r="D17" s="1">
        <v>2</v>
      </c>
      <c r="E17" s="6">
        <v>5</v>
      </c>
      <c r="G17" s="26">
        <v>1.08125</v>
      </c>
      <c r="H17" s="29">
        <f>(2-(G17/G22))*100</f>
        <v>88.970763014024243</v>
      </c>
    </row>
    <row r="18" spans="1:8" x14ac:dyDescent="0.2">
      <c r="A18" s="1" t="s">
        <v>19</v>
      </c>
      <c r="B18" s="5" t="s">
        <v>44</v>
      </c>
      <c r="C18" s="1">
        <v>1</v>
      </c>
      <c r="D18" s="1">
        <v>3</v>
      </c>
      <c r="E18" s="6">
        <v>4</v>
      </c>
      <c r="G18" s="26">
        <v>1.0881944444444445</v>
      </c>
      <c r="H18" s="29">
        <f>(2-(G18/G22))*100</f>
        <v>88.257665795103406</v>
      </c>
    </row>
    <row r="19" spans="1:8" x14ac:dyDescent="0.2">
      <c r="A19" s="1" t="s">
        <v>20</v>
      </c>
      <c r="B19" s="5" t="s">
        <v>45</v>
      </c>
      <c r="C19" s="1">
        <v>1</v>
      </c>
      <c r="D19" s="1">
        <v>5</v>
      </c>
      <c r="E19" s="6">
        <v>6</v>
      </c>
      <c r="G19" s="26">
        <v>1.1666666666666667</v>
      </c>
      <c r="H19" s="29">
        <f>(2-(G19/G22))*100</f>
        <v>80.19966722129783</v>
      </c>
    </row>
    <row r="20" spans="1:8" x14ac:dyDescent="0.2">
      <c r="A20" s="1" t="s">
        <v>23</v>
      </c>
      <c r="B20" s="5" t="s">
        <v>46</v>
      </c>
      <c r="C20" s="1">
        <v>1</v>
      </c>
      <c r="D20" s="1">
        <v>5</v>
      </c>
      <c r="E20" s="6">
        <v>6</v>
      </c>
      <c r="G20" s="26">
        <v>1.1722222222222223</v>
      </c>
      <c r="H20" s="29">
        <f>(2-(G20/G22))*100</f>
        <v>79.629189446161149</v>
      </c>
    </row>
    <row r="21" spans="1:8" x14ac:dyDescent="0.2">
      <c r="A21" s="1" t="s">
        <v>24</v>
      </c>
      <c r="B21" s="5" t="s">
        <v>47</v>
      </c>
      <c r="C21" s="1">
        <v>1</v>
      </c>
      <c r="D21" s="1">
        <v>3</v>
      </c>
      <c r="E21" s="6">
        <v>4</v>
      </c>
      <c r="G21" s="26">
        <v>1.2694444444444444</v>
      </c>
      <c r="H21" s="29">
        <f>(2-(G21/G22))*100</f>
        <v>69.64582838126934</v>
      </c>
    </row>
    <row r="22" spans="1:8" x14ac:dyDescent="0.2">
      <c r="A22" s="8"/>
      <c r="B22" s="9" t="s">
        <v>21</v>
      </c>
      <c r="C22" s="8"/>
      <c r="D22" s="8"/>
      <c r="E22" s="8"/>
      <c r="F22" s="10"/>
      <c r="G22" s="24">
        <f>(G4+G5+G6)/3</f>
        <v>0.97384259259259265</v>
      </c>
    </row>
    <row r="24" spans="1:8" x14ac:dyDescent="0.2">
      <c r="B24" s="5" t="s">
        <v>48</v>
      </c>
    </row>
    <row r="25" spans="1:8" x14ac:dyDescent="0.2">
      <c r="B25" s="13"/>
      <c r="C25" s="6" t="s">
        <v>0</v>
      </c>
      <c r="D25" s="6" t="s">
        <v>1</v>
      </c>
      <c r="E25" s="6" t="s">
        <v>2</v>
      </c>
      <c r="F25" s="13"/>
      <c r="G25" s="22" t="s">
        <v>3</v>
      </c>
      <c r="H25" s="6" t="s">
        <v>4</v>
      </c>
    </row>
    <row r="26" spans="1:8" x14ac:dyDescent="0.2">
      <c r="A26" s="4" t="s">
        <v>5</v>
      </c>
      <c r="B26" s="5" t="s">
        <v>49</v>
      </c>
      <c r="C26" s="1">
        <v>1</v>
      </c>
      <c r="D26" s="1">
        <v>0</v>
      </c>
      <c r="E26" s="6">
        <v>1</v>
      </c>
      <c r="G26" s="23">
        <v>1.545138888888889E-2</v>
      </c>
      <c r="H26" s="29">
        <f>(2-(G26/G36))*100</f>
        <v>101.42751661333989</v>
      </c>
    </row>
    <row r="27" spans="1:8" x14ac:dyDescent="0.2">
      <c r="A27" s="4" t="s">
        <v>6</v>
      </c>
      <c r="B27" s="5" t="s">
        <v>50</v>
      </c>
      <c r="C27" s="1">
        <v>2</v>
      </c>
      <c r="D27" s="1">
        <v>0</v>
      </c>
      <c r="E27" s="6">
        <v>2</v>
      </c>
      <c r="G27" s="7">
        <v>1.5601851851851851E-2</v>
      </c>
      <c r="H27" s="29">
        <f>(2-(G27/G36))*100</f>
        <v>100.46763475264582</v>
      </c>
    </row>
    <row r="28" spans="1:8" x14ac:dyDescent="0.2">
      <c r="A28" s="4" t="s">
        <v>7</v>
      </c>
      <c r="B28" s="5" t="s">
        <v>51</v>
      </c>
      <c r="C28" s="1">
        <v>3</v>
      </c>
      <c r="D28" s="1">
        <v>0</v>
      </c>
      <c r="E28" s="6">
        <v>3</v>
      </c>
      <c r="G28" s="7">
        <v>1.5972222222222224E-2</v>
      </c>
      <c r="H28" s="29">
        <f>(2-(G28/G36))*100</f>
        <v>98.104848634014246</v>
      </c>
    </row>
    <row r="29" spans="1:8" x14ac:dyDescent="0.2">
      <c r="A29" s="4" t="s">
        <v>8</v>
      </c>
      <c r="B29" s="5" t="s">
        <v>52</v>
      </c>
      <c r="C29" s="1">
        <v>4</v>
      </c>
      <c r="D29" s="1">
        <v>2</v>
      </c>
      <c r="E29" s="6">
        <v>6</v>
      </c>
      <c r="G29" s="7">
        <v>1.7199074074074071E-2</v>
      </c>
      <c r="H29" s="29">
        <f>(2-(G29/G36))*100</f>
        <v>90.278119616047263</v>
      </c>
    </row>
    <row r="30" spans="1:8" x14ac:dyDescent="0.2">
      <c r="A30" s="4" t="s">
        <v>9</v>
      </c>
      <c r="B30" s="5" t="s">
        <v>53</v>
      </c>
      <c r="C30" s="1">
        <v>2</v>
      </c>
      <c r="D30" s="1">
        <v>3</v>
      </c>
      <c r="E30" s="6">
        <v>5</v>
      </c>
      <c r="G30" s="7">
        <v>1.7222222222222222E-2</v>
      </c>
      <c r="H30" s="29">
        <f>(2-(G30/G36))*100</f>
        <v>90.130445483632784</v>
      </c>
    </row>
    <row r="31" spans="1:8" x14ac:dyDescent="0.2">
      <c r="A31" s="4" t="s">
        <v>10</v>
      </c>
      <c r="B31" s="5" t="s">
        <v>54</v>
      </c>
      <c r="C31" s="1">
        <v>2</v>
      </c>
      <c r="D31" s="1">
        <v>2</v>
      </c>
      <c r="E31" s="6">
        <v>4</v>
      </c>
      <c r="G31" s="7">
        <v>1.7256944444444446E-2</v>
      </c>
      <c r="H31" s="29">
        <f>(2-(G31/G36))*100</f>
        <v>89.908934285011057</v>
      </c>
    </row>
    <row r="32" spans="1:8" x14ac:dyDescent="0.2">
      <c r="A32" s="4" t="s">
        <v>11</v>
      </c>
      <c r="B32" s="5" t="s">
        <v>55</v>
      </c>
      <c r="C32" s="1">
        <v>0</v>
      </c>
      <c r="D32" s="1">
        <v>3</v>
      </c>
      <c r="E32" s="6">
        <v>3</v>
      </c>
      <c r="G32" s="7">
        <v>1.7430555555555557E-2</v>
      </c>
      <c r="H32" s="29">
        <f>(2-(G32/G36))*100</f>
        <v>88.801378291902509</v>
      </c>
    </row>
    <row r="33" spans="1:8" x14ac:dyDescent="0.2">
      <c r="A33" s="4" t="s">
        <v>12</v>
      </c>
      <c r="B33" s="5" t="s">
        <v>56</v>
      </c>
      <c r="C33" s="1">
        <v>1</v>
      </c>
      <c r="D33" s="1">
        <v>3</v>
      </c>
      <c r="E33" s="6">
        <v>4</v>
      </c>
      <c r="G33" s="7">
        <v>1.7847222222222223E-2</v>
      </c>
      <c r="H33" s="29">
        <f>(2-(G33/G36))*100</f>
        <v>86.143243908442031</v>
      </c>
    </row>
    <row r="34" spans="1:8" x14ac:dyDescent="0.2">
      <c r="A34" s="4" t="s">
        <v>13</v>
      </c>
      <c r="B34" s="5" t="s">
        <v>57</v>
      </c>
      <c r="C34" s="1">
        <v>4</v>
      </c>
      <c r="D34" s="1">
        <v>4</v>
      </c>
      <c r="E34" s="6">
        <v>8</v>
      </c>
      <c r="G34" s="7">
        <v>1.7939814814814815E-2</v>
      </c>
      <c r="H34" s="29">
        <f>(2-(G34/G36))*100</f>
        <v>85.552547378784155</v>
      </c>
    </row>
    <row r="35" spans="1:8" x14ac:dyDescent="0.2">
      <c r="A35" s="4" t="s">
        <v>14</v>
      </c>
      <c r="B35" s="5" t="s">
        <v>58</v>
      </c>
      <c r="C35" s="1">
        <v>5</v>
      </c>
      <c r="D35" s="1">
        <v>2</v>
      </c>
      <c r="E35" s="6">
        <v>7</v>
      </c>
      <c r="G35" s="7">
        <v>1.951388888888889E-2</v>
      </c>
      <c r="H35" s="29">
        <f>(2-(G35/G36))*100</f>
        <v>75.510706374600048</v>
      </c>
    </row>
    <row r="36" spans="1:8" x14ac:dyDescent="0.2">
      <c r="A36" s="12"/>
      <c r="B36" s="9" t="s">
        <v>21</v>
      </c>
      <c r="C36" s="8"/>
      <c r="D36" s="8"/>
      <c r="E36" s="8"/>
      <c r="F36" s="10"/>
      <c r="G36" s="11">
        <f>(G26+G27+G28)/3</f>
        <v>1.5675154320987653E-2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BDDF-A4CD-6942-BE8E-670AC7163E66}">
  <dimension ref="A1:M38"/>
  <sheetViews>
    <sheetView zoomScaleNormal="100" workbookViewId="0">
      <selection activeCell="J11" sqref="J11"/>
    </sheetView>
  </sheetViews>
  <sheetFormatPr defaultColWidth="8.85546875" defaultRowHeight="12.75" x14ac:dyDescent="0.2"/>
  <cols>
    <col min="1" max="1" width="8.85546875" style="1"/>
    <col min="2" max="2" width="19.140625" customWidth="1"/>
    <col min="3" max="5" width="4.7109375" style="1" customWidth="1"/>
    <col min="6" max="6" width="5" style="1" customWidth="1"/>
    <col min="7" max="7" width="8.85546875" style="1"/>
    <col min="9" max="9" width="9.7109375" bestFit="1" customWidth="1"/>
    <col min="10" max="10" width="12.7109375" bestFit="1" customWidth="1"/>
  </cols>
  <sheetData>
    <row r="1" spans="1:13" x14ac:dyDescent="0.2">
      <c r="B1" s="2" t="s">
        <v>59</v>
      </c>
    </row>
    <row r="2" spans="1:13" x14ac:dyDescent="0.2">
      <c r="B2" s="5" t="s">
        <v>29</v>
      </c>
      <c r="C2" s="3"/>
      <c r="D2" s="3"/>
      <c r="E2" s="3"/>
    </row>
    <row r="3" spans="1:13" x14ac:dyDescent="0.2">
      <c r="B3" s="13"/>
      <c r="C3" s="6" t="s">
        <v>0</v>
      </c>
      <c r="D3" s="6" t="s">
        <v>1</v>
      </c>
      <c r="E3" s="6" t="s">
        <v>0</v>
      </c>
      <c r="F3" s="6" t="s">
        <v>1</v>
      </c>
      <c r="G3" s="6" t="s">
        <v>2</v>
      </c>
      <c r="H3" s="13"/>
      <c r="I3" s="13" t="s">
        <v>3</v>
      </c>
      <c r="J3" s="6" t="s">
        <v>4</v>
      </c>
    </row>
    <row r="4" spans="1:13" x14ac:dyDescent="0.2">
      <c r="A4" s="1" t="s">
        <v>5</v>
      </c>
      <c r="B4" s="5" t="s">
        <v>41</v>
      </c>
      <c r="C4" s="1">
        <v>1</v>
      </c>
      <c r="D4" s="1">
        <v>1</v>
      </c>
      <c r="E4" s="1">
        <v>0</v>
      </c>
      <c r="F4" s="1">
        <v>0</v>
      </c>
      <c r="G4" s="6">
        <v>2</v>
      </c>
      <c r="I4" s="7">
        <v>2.8148148148148148E-2</v>
      </c>
      <c r="J4" s="30">
        <f>(2-(I4/I22))*100</f>
        <v>100.5452562704471</v>
      </c>
    </row>
    <row r="5" spans="1:13" x14ac:dyDescent="0.2">
      <c r="A5" s="1" t="s">
        <v>6</v>
      </c>
      <c r="B5" s="5" t="s">
        <v>38</v>
      </c>
      <c r="C5" s="1">
        <v>1</v>
      </c>
      <c r="D5" s="1">
        <v>2</v>
      </c>
      <c r="E5" s="1">
        <v>0</v>
      </c>
      <c r="F5" s="1">
        <v>0</v>
      </c>
      <c r="G5" s="6">
        <v>3</v>
      </c>
      <c r="I5" s="7">
        <v>2.8148148148148148E-2</v>
      </c>
      <c r="J5" s="30">
        <f>(2-(I5/I22))*100</f>
        <v>100.5452562704471</v>
      </c>
    </row>
    <row r="6" spans="1:13" x14ac:dyDescent="0.2">
      <c r="A6" s="1" t="s">
        <v>7</v>
      </c>
      <c r="B6" s="5" t="s">
        <v>34</v>
      </c>
      <c r="C6" s="1">
        <v>0</v>
      </c>
      <c r="D6" s="1">
        <v>0</v>
      </c>
      <c r="E6" s="1">
        <v>0</v>
      </c>
      <c r="F6" s="1">
        <v>1</v>
      </c>
      <c r="G6" s="6">
        <v>1</v>
      </c>
      <c r="I6" s="7">
        <v>2.8611111111111115E-2</v>
      </c>
      <c r="J6" s="30">
        <f>(2-(I6/I22))*100</f>
        <v>98.909487459105748</v>
      </c>
    </row>
    <row r="7" spans="1:13" x14ac:dyDescent="0.2">
      <c r="A7" s="1" t="s">
        <v>8</v>
      </c>
      <c r="B7" s="5" t="s">
        <v>33</v>
      </c>
      <c r="C7" s="1">
        <v>0</v>
      </c>
      <c r="D7" s="1">
        <v>1</v>
      </c>
      <c r="E7" s="1">
        <v>0</v>
      </c>
      <c r="F7" s="1">
        <v>3</v>
      </c>
      <c r="G7" s="6">
        <v>4</v>
      </c>
      <c r="I7" s="7">
        <v>2.8749999999999998E-2</v>
      </c>
      <c r="J7" s="30">
        <f>(2-(I7/I22))*100</f>
        <v>98.418756815703375</v>
      </c>
    </row>
    <row r="8" spans="1:13" x14ac:dyDescent="0.2">
      <c r="A8" s="1" t="s">
        <v>9</v>
      </c>
      <c r="B8" s="5" t="s">
        <v>31</v>
      </c>
      <c r="C8" s="1">
        <v>0</v>
      </c>
      <c r="D8" s="1">
        <v>2</v>
      </c>
      <c r="E8" s="1">
        <v>1</v>
      </c>
      <c r="F8" s="1">
        <v>2</v>
      </c>
      <c r="G8" s="6">
        <v>5</v>
      </c>
      <c r="I8" s="7">
        <v>2.8807870370370373E-2</v>
      </c>
      <c r="J8" s="30">
        <f>(2-(I8/I22))*100</f>
        <v>98.214285714285694</v>
      </c>
    </row>
    <row r="9" spans="1:13" x14ac:dyDescent="0.2">
      <c r="A9" s="1" t="s">
        <v>10</v>
      </c>
      <c r="B9" s="5" t="s">
        <v>37</v>
      </c>
      <c r="C9" s="1">
        <v>0</v>
      </c>
      <c r="D9" s="1">
        <v>3</v>
      </c>
      <c r="E9" s="1">
        <v>1</v>
      </c>
      <c r="F9" s="1">
        <v>1</v>
      </c>
      <c r="G9" s="6">
        <v>5</v>
      </c>
      <c r="I9" s="7">
        <v>2.9768518518518517E-2</v>
      </c>
      <c r="J9" s="30">
        <f>(2-(I9/I22))*100</f>
        <v>94.82006543075245</v>
      </c>
    </row>
    <row r="10" spans="1:13" x14ac:dyDescent="0.2">
      <c r="A10" s="1" t="s">
        <v>11</v>
      </c>
      <c r="B10" s="5" t="s">
        <v>40</v>
      </c>
      <c r="C10" s="1">
        <v>0</v>
      </c>
      <c r="D10" s="1">
        <v>2</v>
      </c>
      <c r="E10" s="1">
        <v>0</v>
      </c>
      <c r="F10" s="1">
        <v>2</v>
      </c>
      <c r="G10" s="6">
        <v>4</v>
      </c>
      <c r="I10" s="7">
        <v>2.990740740740741E-2</v>
      </c>
      <c r="J10" s="30">
        <f>(2-(I10/I22))*100</f>
        <v>94.329334787350035</v>
      </c>
    </row>
    <row r="11" spans="1:13" x14ac:dyDescent="0.2">
      <c r="A11" s="1" t="s">
        <v>12</v>
      </c>
      <c r="B11" s="5" t="s">
        <v>35</v>
      </c>
      <c r="C11" s="1">
        <v>1</v>
      </c>
      <c r="D11" s="1">
        <v>1</v>
      </c>
      <c r="E11" s="1">
        <v>0</v>
      </c>
      <c r="F11" s="1">
        <v>1</v>
      </c>
      <c r="G11" s="6">
        <v>3</v>
      </c>
      <c r="I11" s="7">
        <v>3.0092592592592591E-2</v>
      </c>
      <c r="J11" s="30">
        <f>(2-(I11/I22))*100</f>
        <v>93.675027262813515</v>
      </c>
      <c r="M11" s="14"/>
    </row>
    <row r="12" spans="1:13" x14ac:dyDescent="0.2">
      <c r="A12" s="1" t="s">
        <v>13</v>
      </c>
      <c r="B12" s="5" t="s">
        <v>32</v>
      </c>
      <c r="C12" s="1">
        <v>1</v>
      </c>
      <c r="D12" s="1">
        <v>3</v>
      </c>
      <c r="E12" s="1">
        <v>1</v>
      </c>
      <c r="F12" s="1">
        <v>2</v>
      </c>
      <c r="G12" s="6">
        <v>7</v>
      </c>
      <c r="I12" s="7">
        <v>3.0277777777777778E-2</v>
      </c>
      <c r="J12" s="30">
        <f>(2-(I12/I22))*100</f>
        <v>93.020719738276966</v>
      </c>
    </row>
    <row r="13" spans="1:13" x14ac:dyDescent="0.2">
      <c r="A13" s="1" t="s">
        <v>14</v>
      </c>
      <c r="B13" s="5" t="s">
        <v>42</v>
      </c>
      <c r="C13" s="1">
        <v>2</v>
      </c>
      <c r="D13" s="1">
        <v>1</v>
      </c>
      <c r="E13" s="1">
        <v>2</v>
      </c>
      <c r="F13" s="1">
        <v>0</v>
      </c>
      <c r="G13" s="6">
        <v>5</v>
      </c>
      <c r="I13" s="7">
        <v>3.0821759259259257E-2</v>
      </c>
      <c r="J13" s="30">
        <f>(2-(I13/I22))*100</f>
        <v>91.098691384950925</v>
      </c>
    </row>
    <row r="14" spans="1:13" x14ac:dyDescent="0.2">
      <c r="A14" s="1" t="s">
        <v>15</v>
      </c>
      <c r="B14" s="5" t="s">
        <v>36</v>
      </c>
      <c r="C14" s="1">
        <v>0</v>
      </c>
      <c r="D14" s="1">
        <v>4</v>
      </c>
      <c r="E14" s="1">
        <v>2</v>
      </c>
      <c r="F14" s="1">
        <v>2</v>
      </c>
      <c r="G14" s="6">
        <v>8</v>
      </c>
      <c r="I14" s="7">
        <v>3.107638888888889E-2</v>
      </c>
      <c r="J14" s="30">
        <f>(2-(I14/I22))*100</f>
        <v>90.19901853871319</v>
      </c>
    </row>
    <row r="15" spans="1:13" x14ac:dyDescent="0.2">
      <c r="A15" s="1" t="s">
        <v>16</v>
      </c>
      <c r="B15" s="5" t="s">
        <v>43</v>
      </c>
      <c r="C15" s="1">
        <v>1</v>
      </c>
      <c r="D15" s="1">
        <v>4</v>
      </c>
      <c r="E15" s="1">
        <v>1</v>
      </c>
      <c r="F15" s="1">
        <v>2</v>
      </c>
      <c r="G15" s="6">
        <v>8</v>
      </c>
      <c r="I15" s="7">
        <v>3.1875000000000001E-2</v>
      </c>
      <c r="J15" s="30">
        <f>(2-(I15/I22))*100</f>
        <v>87.3773173391494</v>
      </c>
    </row>
    <row r="16" spans="1:13" x14ac:dyDescent="0.2">
      <c r="A16" s="1" t="s">
        <v>17</v>
      </c>
      <c r="B16" s="5" t="s">
        <v>39</v>
      </c>
      <c r="C16" s="1">
        <v>3</v>
      </c>
      <c r="D16" s="1">
        <v>2</v>
      </c>
      <c r="E16" s="1">
        <v>3</v>
      </c>
      <c r="F16" s="1">
        <v>1</v>
      </c>
      <c r="G16" s="6">
        <v>9</v>
      </c>
      <c r="I16" s="7">
        <v>3.2731481481481479E-2</v>
      </c>
      <c r="J16" s="30">
        <f>(2-(I16/I22))*100</f>
        <v>84.351145038167942</v>
      </c>
    </row>
    <row r="17" spans="1:10" x14ac:dyDescent="0.2">
      <c r="A17" s="1" t="s">
        <v>18</v>
      </c>
      <c r="B17" s="5" t="s">
        <v>46</v>
      </c>
      <c r="C17" s="1">
        <v>1</v>
      </c>
      <c r="D17" s="1">
        <v>2</v>
      </c>
      <c r="E17" s="1">
        <v>2</v>
      </c>
      <c r="F17" s="1">
        <v>2</v>
      </c>
      <c r="G17" s="6">
        <v>7</v>
      </c>
      <c r="I17" s="7">
        <v>3.290509259259259E-2</v>
      </c>
      <c r="J17" s="30">
        <f>(2-(I17/I22))*100</f>
        <v>83.737731733914941</v>
      </c>
    </row>
    <row r="18" spans="1:10" x14ac:dyDescent="0.2">
      <c r="B18" s="5" t="s">
        <v>30</v>
      </c>
      <c r="G18" s="6"/>
      <c r="I18" s="7" t="s">
        <v>61</v>
      </c>
      <c r="J18" s="14"/>
    </row>
    <row r="19" spans="1:10" x14ac:dyDescent="0.2">
      <c r="B19" s="5" t="s">
        <v>47</v>
      </c>
      <c r="G19" s="6"/>
      <c r="I19" s="7" t="s">
        <v>61</v>
      </c>
      <c r="J19" s="14"/>
    </row>
    <row r="20" spans="1:10" x14ac:dyDescent="0.2">
      <c r="B20" s="5" t="s">
        <v>45</v>
      </c>
      <c r="G20" s="6"/>
      <c r="I20" s="7" t="s">
        <v>61</v>
      </c>
      <c r="J20" s="14"/>
    </row>
    <row r="21" spans="1:10" x14ac:dyDescent="0.2">
      <c r="B21" s="5" t="s">
        <v>44</v>
      </c>
      <c r="G21" s="6"/>
      <c r="I21" s="7" t="s">
        <v>61</v>
      </c>
      <c r="J21" s="14"/>
    </row>
    <row r="22" spans="1:10" x14ac:dyDescent="0.2">
      <c r="A22" s="8"/>
      <c r="B22" s="9" t="s">
        <v>21</v>
      </c>
      <c r="C22" s="8"/>
      <c r="D22" s="8"/>
      <c r="E22" s="8"/>
      <c r="F22" s="8"/>
      <c r="G22" s="8"/>
      <c r="H22" s="10"/>
      <c r="I22" s="11">
        <f>(I4+I5+I6)/3</f>
        <v>2.8302469135802467E-2</v>
      </c>
    </row>
    <row r="24" spans="1:10" x14ac:dyDescent="0.2">
      <c r="B24" s="5" t="s">
        <v>48</v>
      </c>
    </row>
    <row r="25" spans="1:10" x14ac:dyDescent="0.2">
      <c r="B25" s="13"/>
      <c r="C25" s="6" t="s">
        <v>0</v>
      </c>
      <c r="D25" s="6" t="s">
        <v>1</v>
      </c>
      <c r="E25" s="6" t="s">
        <v>0</v>
      </c>
      <c r="F25" s="6" t="s">
        <v>1</v>
      </c>
      <c r="G25" s="6" t="s">
        <v>2</v>
      </c>
      <c r="H25" s="13"/>
      <c r="I25" s="13" t="s">
        <v>3</v>
      </c>
      <c r="J25" s="6" t="s">
        <v>4</v>
      </c>
    </row>
    <row r="26" spans="1:10" x14ac:dyDescent="0.2">
      <c r="A26" s="4" t="s">
        <v>5</v>
      </c>
      <c r="B26" s="5" t="s">
        <v>52</v>
      </c>
      <c r="C26" s="1">
        <v>1</v>
      </c>
      <c r="D26" s="1">
        <v>1</v>
      </c>
      <c r="E26" s="1">
        <v>0</v>
      </c>
      <c r="F26" s="1">
        <v>2</v>
      </c>
      <c r="G26" s="6">
        <v>4</v>
      </c>
      <c r="I26" s="7">
        <v>2.7858796296296298E-2</v>
      </c>
      <c r="J26" s="30">
        <f>(2-(I26/I38))*100</f>
        <v>102.48480756245779</v>
      </c>
    </row>
    <row r="27" spans="1:10" x14ac:dyDescent="0.2">
      <c r="A27" s="4" t="s">
        <v>6</v>
      </c>
      <c r="B27" s="5" t="s">
        <v>50</v>
      </c>
      <c r="C27" s="1">
        <v>0</v>
      </c>
      <c r="D27" s="1">
        <v>2</v>
      </c>
      <c r="E27" s="1">
        <v>1</v>
      </c>
      <c r="F27" s="1">
        <v>4</v>
      </c>
      <c r="G27" s="6">
        <v>7</v>
      </c>
      <c r="I27" s="7">
        <v>2.8877314814814817E-2</v>
      </c>
      <c r="J27" s="30">
        <f>(2-(I27/I38))*100</f>
        <v>98.919648885887909</v>
      </c>
    </row>
    <row r="28" spans="1:10" x14ac:dyDescent="0.2">
      <c r="A28" s="4" t="s">
        <v>7</v>
      </c>
      <c r="B28" s="5" t="s">
        <v>51</v>
      </c>
      <c r="C28" s="1">
        <v>0</v>
      </c>
      <c r="D28" s="1">
        <v>3</v>
      </c>
      <c r="E28" s="1">
        <v>0</v>
      </c>
      <c r="F28" s="1">
        <v>2</v>
      </c>
      <c r="G28" s="6">
        <v>5</v>
      </c>
      <c r="I28" s="7">
        <v>2.8969907407407406E-2</v>
      </c>
      <c r="J28" s="30">
        <f>(2-(I28/I38))*100</f>
        <v>98.595543551654302</v>
      </c>
    </row>
    <row r="29" spans="1:10" x14ac:dyDescent="0.2">
      <c r="A29" s="4" t="s">
        <v>8</v>
      </c>
      <c r="B29" s="5" t="s">
        <v>49</v>
      </c>
      <c r="C29" s="1">
        <v>2</v>
      </c>
      <c r="D29" s="1">
        <v>3</v>
      </c>
      <c r="E29" s="1">
        <v>1</v>
      </c>
      <c r="F29" s="1">
        <v>3</v>
      </c>
      <c r="G29" s="6">
        <v>9</v>
      </c>
      <c r="I29" s="7">
        <v>3.0046296296296297E-2</v>
      </c>
      <c r="J29" s="30">
        <f>(2-(I29/I38))*100</f>
        <v>94.827819041188377</v>
      </c>
    </row>
    <row r="30" spans="1:10" x14ac:dyDescent="0.2">
      <c r="A30" s="4" t="s">
        <v>9</v>
      </c>
      <c r="B30" s="5" t="s">
        <v>57</v>
      </c>
      <c r="C30" s="1">
        <v>0</v>
      </c>
      <c r="D30" s="1">
        <v>2</v>
      </c>
      <c r="E30" s="1">
        <v>1</v>
      </c>
      <c r="F30" s="1">
        <v>4</v>
      </c>
      <c r="G30" s="6">
        <v>7</v>
      </c>
      <c r="I30" s="7">
        <v>3.0358796296296297E-2</v>
      </c>
      <c r="J30" s="30">
        <f>(2-(I30/I38))*100</f>
        <v>93.733963538149894</v>
      </c>
    </row>
    <row r="31" spans="1:10" x14ac:dyDescent="0.2">
      <c r="A31" s="4" t="s">
        <v>10</v>
      </c>
      <c r="B31" s="5" t="s">
        <v>54</v>
      </c>
      <c r="C31" s="1">
        <v>2</v>
      </c>
      <c r="D31" s="1">
        <v>3</v>
      </c>
      <c r="E31" s="1">
        <v>1</v>
      </c>
      <c r="F31" s="1">
        <v>3</v>
      </c>
      <c r="G31" s="6">
        <v>9</v>
      </c>
      <c r="I31" s="7">
        <v>3.1574074074074074E-2</v>
      </c>
      <c r="J31" s="30">
        <f>(2-(I31/I38))*100</f>
        <v>89.480081026333551</v>
      </c>
    </row>
    <row r="32" spans="1:10" x14ac:dyDescent="0.2">
      <c r="A32" s="4" t="s">
        <v>11</v>
      </c>
      <c r="B32" s="5" t="s">
        <v>55</v>
      </c>
      <c r="C32" s="1">
        <v>2</v>
      </c>
      <c r="D32" s="1">
        <v>3</v>
      </c>
      <c r="E32" s="1">
        <v>1</v>
      </c>
      <c r="F32" s="1">
        <v>2</v>
      </c>
      <c r="G32" s="6">
        <v>8</v>
      </c>
      <c r="I32" s="7">
        <v>3.2280092592592589E-2</v>
      </c>
      <c r="J32" s="30">
        <f>(2-(I32/I38))*100</f>
        <v>87.008777852802169</v>
      </c>
    </row>
    <row r="33" spans="1:10" x14ac:dyDescent="0.2">
      <c r="A33" s="4" t="s">
        <v>12</v>
      </c>
      <c r="B33" s="5" t="s">
        <v>53</v>
      </c>
      <c r="C33" s="1">
        <v>1</v>
      </c>
      <c r="D33" s="1">
        <v>3</v>
      </c>
      <c r="E33" s="1">
        <v>2</v>
      </c>
      <c r="F33" s="1">
        <v>5</v>
      </c>
      <c r="G33" s="6">
        <v>11</v>
      </c>
      <c r="I33" s="7">
        <v>3.3101851851851848E-2</v>
      </c>
      <c r="J33" s="30">
        <f>(2-(I33/I38))*100</f>
        <v>84.132343011478739</v>
      </c>
    </row>
    <row r="34" spans="1:10" x14ac:dyDescent="0.2">
      <c r="A34" s="4" t="s">
        <v>13</v>
      </c>
      <c r="B34" s="5" t="s">
        <v>56</v>
      </c>
      <c r="C34" s="1">
        <v>1</v>
      </c>
      <c r="D34" s="1">
        <v>3</v>
      </c>
      <c r="E34" s="1">
        <v>3</v>
      </c>
      <c r="F34" s="1">
        <v>3</v>
      </c>
      <c r="G34" s="6">
        <v>10</v>
      </c>
      <c r="I34" s="7">
        <v>3.3599537037037039E-2</v>
      </c>
      <c r="J34" s="30">
        <f>(2-(I34/I38))*100</f>
        <v>82.390276839972969</v>
      </c>
    </row>
    <row r="35" spans="1:10" x14ac:dyDescent="0.2">
      <c r="A35" s="4"/>
      <c r="B35" s="5" t="s">
        <v>62</v>
      </c>
      <c r="G35" s="6"/>
      <c r="I35" s="7" t="s">
        <v>61</v>
      </c>
      <c r="J35" s="14"/>
    </row>
    <row r="36" spans="1:10" x14ac:dyDescent="0.2">
      <c r="A36" s="4"/>
      <c r="B36" s="5" t="s">
        <v>64</v>
      </c>
      <c r="G36" s="6"/>
      <c r="I36" s="7" t="s">
        <v>61</v>
      </c>
      <c r="J36" s="14"/>
    </row>
    <row r="37" spans="1:10" x14ac:dyDescent="0.2">
      <c r="A37" s="4"/>
      <c r="B37" s="5" t="s">
        <v>63</v>
      </c>
      <c r="G37" s="6"/>
      <c r="I37" s="7" t="s">
        <v>61</v>
      </c>
      <c r="J37" s="14"/>
    </row>
    <row r="38" spans="1:10" x14ac:dyDescent="0.2">
      <c r="A38" s="12"/>
      <c r="B38" s="9" t="s">
        <v>21</v>
      </c>
      <c r="C38" s="8"/>
      <c r="D38" s="8"/>
      <c r="E38" s="8"/>
      <c r="F38" s="8"/>
      <c r="G38" s="8"/>
      <c r="H38" s="10"/>
      <c r="I38" s="11">
        <f>(I26+I27+I28)/3</f>
        <v>2.8568672839506173E-2</v>
      </c>
    </row>
  </sheetData>
  <conditionalFormatting sqref="J35:J37">
    <cfRule type="colorScale" priority="1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J18:J21">
    <cfRule type="colorScale" priority="2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35D9-7946-48DC-83DF-09F48E3F9591}">
  <dimension ref="A1:S56"/>
  <sheetViews>
    <sheetView zoomScaleNormal="100" workbookViewId="0">
      <selection activeCell="I29" sqref="I29"/>
    </sheetView>
  </sheetViews>
  <sheetFormatPr defaultColWidth="8.85546875" defaultRowHeight="12.75" x14ac:dyDescent="0.2"/>
  <cols>
    <col min="1" max="1" width="8.85546875" style="1"/>
    <col min="2" max="2" width="28.5703125" customWidth="1"/>
    <col min="3" max="6" width="4.7109375" style="1" customWidth="1"/>
    <col min="7" max="7" width="8.85546875" style="1"/>
    <col min="9" max="9" width="9.7109375" bestFit="1" customWidth="1"/>
    <col min="10" max="10" width="12.7109375" bestFit="1" customWidth="1"/>
    <col min="18" max="18" width="16.28515625" bestFit="1" customWidth="1"/>
    <col min="19" max="19" width="19.7109375" bestFit="1" customWidth="1"/>
    <col min="21" max="21" width="16.28515625" bestFit="1" customWidth="1"/>
  </cols>
  <sheetData>
    <row r="1" spans="1:19" x14ac:dyDescent="0.2">
      <c r="B1" s="2" t="s">
        <v>90</v>
      </c>
    </row>
    <row r="2" spans="1:19" x14ac:dyDescent="0.2">
      <c r="B2" s="5" t="s">
        <v>29</v>
      </c>
      <c r="C2" s="3"/>
      <c r="D2" s="3"/>
      <c r="E2" s="3"/>
      <c r="F2" s="3"/>
    </row>
    <row r="3" spans="1:19" x14ac:dyDescent="0.2">
      <c r="B3" s="13"/>
      <c r="C3" s="6" t="s">
        <v>0</v>
      </c>
      <c r="D3" s="6" t="s">
        <v>1</v>
      </c>
      <c r="E3" s="6" t="s">
        <v>0</v>
      </c>
      <c r="F3" s="6" t="s">
        <v>1</v>
      </c>
      <c r="G3" s="6" t="s">
        <v>2</v>
      </c>
      <c r="H3" s="13"/>
      <c r="I3" s="13" t="s">
        <v>3</v>
      </c>
      <c r="J3" s="6" t="s">
        <v>4</v>
      </c>
    </row>
    <row r="4" spans="1:19" x14ac:dyDescent="0.2">
      <c r="A4" s="1" t="s">
        <v>5</v>
      </c>
      <c r="B4" t="s">
        <v>67</v>
      </c>
      <c r="C4" s="1">
        <v>0</v>
      </c>
      <c r="D4" s="1">
        <v>2</v>
      </c>
      <c r="E4" s="1">
        <v>0</v>
      </c>
      <c r="F4" s="1">
        <v>1</v>
      </c>
      <c r="G4" s="6">
        <f>SUM(C4:F4)</f>
        <v>3</v>
      </c>
      <c r="I4" s="7">
        <v>2.6157407407407407E-2</v>
      </c>
      <c r="J4" s="30">
        <f>(2-(I4/I28))*100</f>
        <v>100.67389393495458</v>
      </c>
      <c r="S4" s="31"/>
    </row>
    <row r="5" spans="1:19" x14ac:dyDescent="0.2">
      <c r="A5" s="1" t="s">
        <v>6</v>
      </c>
      <c r="B5" t="s">
        <v>68</v>
      </c>
      <c r="C5" s="1">
        <v>0</v>
      </c>
      <c r="D5" s="1">
        <v>1</v>
      </c>
      <c r="E5" s="1">
        <v>1</v>
      </c>
      <c r="F5" s="1">
        <v>1</v>
      </c>
      <c r="G5" s="6">
        <f t="shared" ref="G5:G20" si="0">SUM(C5:F5)</f>
        <v>3</v>
      </c>
      <c r="I5" s="7">
        <v>2.6238425925925925E-2</v>
      </c>
      <c r="J5" s="30">
        <f>(2-(I5/I28))*100</f>
        <v>100.36624670377967</v>
      </c>
      <c r="S5" s="31"/>
    </row>
    <row r="6" spans="1:19" x14ac:dyDescent="0.2">
      <c r="A6" s="1" t="s">
        <v>7</v>
      </c>
      <c r="B6" t="s">
        <v>73</v>
      </c>
      <c r="C6" s="1">
        <v>0</v>
      </c>
      <c r="D6" s="1">
        <v>1</v>
      </c>
      <c r="E6" s="1">
        <v>3</v>
      </c>
      <c r="F6" s="1">
        <v>1</v>
      </c>
      <c r="G6" s="6">
        <f t="shared" si="0"/>
        <v>5</v>
      </c>
      <c r="I6" s="7">
        <v>2.6608796296296297E-2</v>
      </c>
      <c r="J6" s="30">
        <f>(2-(I6/I28))*100</f>
        <v>98.959859361265742</v>
      </c>
      <c r="S6" s="31"/>
    </row>
    <row r="7" spans="1:19" x14ac:dyDescent="0.2">
      <c r="A7" s="1" t="s">
        <v>8</v>
      </c>
      <c r="B7" t="s">
        <v>81</v>
      </c>
      <c r="C7" s="1">
        <v>0</v>
      </c>
      <c r="D7" s="1">
        <v>0</v>
      </c>
      <c r="E7" s="1">
        <v>0</v>
      </c>
      <c r="F7" s="1">
        <v>3</v>
      </c>
      <c r="G7" s="6">
        <f t="shared" si="0"/>
        <v>3</v>
      </c>
      <c r="I7" s="7">
        <v>2.6944444444444441E-2</v>
      </c>
      <c r="J7" s="30">
        <f>(2-(I7/I28))*100</f>
        <v>97.685320832112524</v>
      </c>
      <c r="S7" s="31"/>
    </row>
    <row r="8" spans="1:19" x14ac:dyDescent="0.2">
      <c r="A8" s="1" t="s">
        <v>9</v>
      </c>
      <c r="B8" t="s">
        <v>71</v>
      </c>
      <c r="C8" s="1">
        <v>0</v>
      </c>
      <c r="D8" s="1">
        <v>1</v>
      </c>
      <c r="E8" s="1">
        <v>0</v>
      </c>
      <c r="F8" s="1">
        <v>0</v>
      </c>
      <c r="G8" s="6">
        <f t="shared" si="0"/>
        <v>1</v>
      </c>
      <c r="I8" s="7">
        <v>2.6990740740740742E-2</v>
      </c>
      <c r="J8" s="30">
        <f>(2-(I8/I28))*100</f>
        <v>97.50952241429826</v>
      </c>
    </row>
    <row r="9" spans="1:19" x14ac:dyDescent="0.2">
      <c r="A9" s="1" t="s">
        <v>10</v>
      </c>
      <c r="B9" t="s">
        <v>65</v>
      </c>
      <c r="C9" s="1">
        <v>2</v>
      </c>
      <c r="D9" s="1">
        <v>2</v>
      </c>
      <c r="E9" s="1">
        <v>1</v>
      </c>
      <c r="F9" s="1">
        <v>3</v>
      </c>
      <c r="G9" s="6">
        <f t="shared" si="0"/>
        <v>8</v>
      </c>
      <c r="I9" s="7">
        <v>2.7939814814814817E-2</v>
      </c>
      <c r="J9" s="30">
        <f>(2-(I9/I28))*100</f>
        <v>93.905654849106355</v>
      </c>
    </row>
    <row r="10" spans="1:19" x14ac:dyDescent="0.2">
      <c r="A10" s="1" t="s">
        <v>11</v>
      </c>
      <c r="B10" t="s">
        <v>70</v>
      </c>
      <c r="C10" s="1">
        <v>1</v>
      </c>
      <c r="D10" s="1">
        <v>1</v>
      </c>
      <c r="E10" s="1">
        <v>0</v>
      </c>
      <c r="F10" s="1">
        <v>2</v>
      </c>
      <c r="G10" s="6">
        <f t="shared" si="0"/>
        <v>4</v>
      </c>
      <c r="I10" s="7">
        <v>2.8414351851851847E-2</v>
      </c>
      <c r="J10" s="30">
        <f>(2-(I10/I28))*100</f>
        <v>92.103721066510417</v>
      </c>
    </row>
    <row r="11" spans="1:19" x14ac:dyDescent="0.2">
      <c r="A11" s="1" t="s">
        <v>12</v>
      </c>
      <c r="B11" t="s">
        <v>80</v>
      </c>
      <c r="C11" s="1">
        <v>0</v>
      </c>
      <c r="D11" s="1">
        <v>2</v>
      </c>
      <c r="E11" s="1">
        <v>0</v>
      </c>
      <c r="F11" s="1">
        <v>1</v>
      </c>
      <c r="G11" s="6">
        <f t="shared" si="0"/>
        <v>3</v>
      </c>
      <c r="I11" s="7">
        <v>2.8761574074074075E-2</v>
      </c>
      <c r="J11" s="30">
        <f>(2-(I11/I28))*100</f>
        <v>90.785232932903597</v>
      </c>
      <c r="M11" s="14"/>
    </row>
    <row r="12" spans="1:19" x14ac:dyDescent="0.2">
      <c r="A12" s="1" t="s">
        <v>13</v>
      </c>
      <c r="B12" t="s">
        <v>88</v>
      </c>
      <c r="C12" s="1">
        <v>0</v>
      </c>
      <c r="D12" s="1">
        <v>1</v>
      </c>
      <c r="E12" s="1">
        <v>0</v>
      </c>
      <c r="F12" s="1">
        <v>0</v>
      </c>
      <c r="G12" s="6">
        <f t="shared" si="0"/>
        <v>1</v>
      </c>
      <c r="I12" s="7">
        <v>2.8784722222222225E-2</v>
      </c>
      <c r="J12" s="30">
        <f>(2-(I12/I28))*100</f>
        <v>90.697333723996465</v>
      </c>
    </row>
    <row r="13" spans="1:19" x14ac:dyDescent="0.2">
      <c r="A13" s="1" t="s">
        <v>14</v>
      </c>
      <c r="B13" t="s">
        <v>75</v>
      </c>
      <c r="C13" s="1">
        <v>3</v>
      </c>
      <c r="D13" s="1">
        <v>1</v>
      </c>
      <c r="E13" s="1">
        <v>1</v>
      </c>
      <c r="F13" s="1">
        <v>1</v>
      </c>
      <c r="G13" s="6">
        <f t="shared" si="0"/>
        <v>6</v>
      </c>
      <c r="I13" s="7">
        <v>2.884259259259259E-2</v>
      </c>
      <c r="J13" s="30">
        <f>(2-(I13/I28))*100</f>
        <v>90.4775857017287</v>
      </c>
    </row>
    <row r="14" spans="1:19" x14ac:dyDescent="0.2">
      <c r="A14" s="1" t="s">
        <v>15</v>
      </c>
      <c r="B14" t="s">
        <v>76</v>
      </c>
      <c r="C14" s="1">
        <v>1</v>
      </c>
      <c r="D14" s="1">
        <v>2</v>
      </c>
      <c r="E14" s="1">
        <v>1</v>
      </c>
      <c r="F14" s="1">
        <v>2</v>
      </c>
      <c r="G14" s="6">
        <f t="shared" si="0"/>
        <v>6</v>
      </c>
      <c r="I14" s="7">
        <v>3.0173611111111113E-2</v>
      </c>
      <c r="J14" s="30">
        <f>(2-(I14/I28))*100</f>
        <v>85.423381189569298</v>
      </c>
    </row>
    <row r="15" spans="1:19" x14ac:dyDescent="0.2">
      <c r="A15" s="1" t="s">
        <v>16</v>
      </c>
      <c r="B15" t="s">
        <v>82</v>
      </c>
      <c r="C15" s="1">
        <v>0</v>
      </c>
      <c r="D15" s="1">
        <v>2</v>
      </c>
      <c r="E15" s="1">
        <v>2</v>
      </c>
      <c r="F15" s="1">
        <v>2</v>
      </c>
      <c r="G15" s="6">
        <f t="shared" si="0"/>
        <v>6</v>
      </c>
      <c r="I15" s="7">
        <v>3.0648148148148147E-2</v>
      </c>
      <c r="J15" s="30">
        <f>(2-(I15/I28))*100</f>
        <v>83.621447406973346</v>
      </c>
    </row>
    <row r="16" spans="1:19" x14ac:dyDescent="0.2">
      <c r="A16" s="1" t="s">
        <v>17</v>
      </c>
      <c r="B16" t="s">
        <v>79</v>
      </c>
      <c r="C16" s="1">
        <v>0</v>
      </c>
      <c r="D16" s="1">
        <v>3</v>
      </c>
      <c r="E16" s="1">
        <v>1</v>
      </c>
      <c r="F16" s="1">
        <v>2</v>
      </c>
      <c r="G16" s="6">
        <f t="shared" si="0"/>
        <v>6</v>
      </c>
      <c r="I16" s="7">
        <v>3.0821759259259257E-2</v>
      </c>
      <c r="J16" s="30">
        <f>(2-(I16/I28))*100</f>
        <v>82.96220334016995</v>
      </c>
    </row>
    <row r="17" spans="1:10" x14ac:dyDescent="0.2">
      <c r="A17" s="1" t="s">
        <v>18</v>
      </c>
      <c r="B17" t="s">
        <v>85</v>
      </c>
      <c r="C17" s="1">
        <v>3</v>
      </c>
      <c r="D17" s="1">
        <v>1</v>
      </c>
      <c r="E17" s="1">
        <v>3</v>
      </c>
      <c r="F17" s="1">
        <v>3</v>
      </c>
      <c r="G17" s="6">
        <f t="shared" si="0"/>
        <v>10</v>
      </c>
      <c r="I17" s="7">
        <v>3.0844907407407404E-2</v>
      </c>
      <c r="J17" s="30">
        <f>(2-(I17/I28))*100</f>
        <v>82.874304131262818</v>
      </c>
    </row>
    <row r="18" spans="1:10" x14ac:dyDescent="0.2">
      <c r="A18" s="1" t="s">
        <v>19</v>
      </c>
      <c r="B18" t="s">
        <v>87</v>
      </c>
      <c r="C18" s="1">
        <v>1</v>
      </c>
      <c r="D18" s="1">
        <v>2</v>
      </c>
      <c r="E18" s="1">
        <v>0</v>
      </c>
      <c r="F18" s="1">
        <v>2</v>
      </c>
      <c r="G18" s="6">
        <f t="shared" si="0"/>
        <v>5</v>
      </c>
      <c r="I18" s="7">
        <v>3.1956018518518516E-2</v>
      </c>
      <c r="J18" s="30">
        <f>(2-(I18/I28))*100</f>
        <v>78.65514210372109</v>
      </c>
    </row>
    <row r="19" spans="1:10" x14ac:dyDescent="0.2">
      <c r="A19" s="1" t="s">
        <v>20</v>
      </c>
      <c r="B19" t="s">
        <v>69</v>
      </c>
      <c r="C19" s="1">
        <v>2</v>
      </c>
      <c r="D19" s="1">
        <v>3</v>
      </c>
      <c r="E19" s="1">
        <v>1</v>
      </c>
      <c r="F19" s="1">
        <v>2</v>
      </c>
      <c r="G19" s="6">
        <f t="shared" si="0"/>
        <v>8</v>
      </c>
      <c r="I19" s="7">
        <v>3.2418981481481479E-2</v>
      </c>
      <c r="J19" s="30">
        <f>(2-(I19/I28))*100</f>
        <v>76.897157925578668</v>
      </c>
    </row>
    <row r="20" spans="1:10" x14ac:dyDescent="0.2">
      <c r="A20" s="1" t="s">
        <v>23</v>
      </c>
      <c r="B20" t="s">
        <v>86</v>
      </c>
      <c r="C20" s="1">
        <v>1</v>
      </c>
      <c r="D20" s="1">
        <v>2</v>
      </c>
      <c r="E20" s="1">
        <v>1</v>
      </c>
      <c r="F20" s="1">
        <v>1</v>
      </c>
      <c r="G20" s="6">
        <f t="shared" si="0"/>
        <v>5</v>
      </c>
      <c r="I20" s="7">
        <v>3.5729166666666666E-2</v>
      </c>
      <c r="J20" s="30">
        <f>(2-(I20/I28))*100</f>
        <v>64.327571051860531</v>
      </c>
    </row>
    <row r="21" spans="1:10" x14ac:dyDescent="0.2">
      <c r="B21" t="s">
        <v>77</v>
      </c>
      <c r="G21" s="6"/>
      <c r="I21" s="7" t="s">
        <v>120</v>
      </c>
      <c r="J21" s="14"/>
    </row>
    <row r="22" spans="1:10" x14ac:dyDescent="0.2">
      <c r="B22" t="s">
        <v>83</v>
      </c>
      <c r="G22" s="6"/>
      <c r="I22" s="7" t="s">
        <v>61</v>
      </c>
      <c r="J22" s="14"/>
    </row>
    <row r="23" spans="1:10" x14ac:dyDescent="0.2">
      <c r="B23" t="s">
        <v>84</v>
      </c>
      <c r="G23" s="6"/>
      <c r="I23" s="7" t="s">
        <v>61</v>
      </c>
      <c r="J23" s="14"/>
    </row>
    <row r="24" spans="1:10" x14ac:dyDescent="0.2">
      <c r="B24" t="s">
        <v>78</v>
      </c>
      <c r="G24" s="6"/>
      <c r="I24" s="7" t="s">
        <v>61</v>
      </c>
      <c r="J24" s="14"/>
    </row>
    <row r="25" spans="1:10" x14ac:dyDescent="0.2">
      <c r="B25" t="s">
        <v>74</v>
      </c>
      <c r="G25" s="6"/>
      <c r="I25" s="7" t="s">
        <v>61</v>
      </c>
      <c r="J25" s="14"/>
    </row>
    <row r="26" spans="1:10" x14ac:dyDescent="0.2">
      <c r="B26" t="s">
        <v>66</v>
      </c>
      <c r="G26" s="6"/>
      <c r="I26" s="7" t="s">
        <v>61</v>
      </c>
      <c r="J26" s="14"/>
    </row>
    <row r="27" spans="1:10" x14ac:dyDescent="0.2">
      <c r="B27" t="s">
        <v>72</v>
      </c>
      <c r="G27" s="6"/>
      <c r="I27" s="7" t="s">
        <v>61</v>
      </c>
      <c r="J27" s="14"/>
    </row>
    <row r="28" spans="1:10" x14ac:dyDescent="0.2">
      <c r="A28" s="8"/>
      <c r="B28" s="9" t="s">
        <v>21</v>
      </c>
      <c r="C28" s="8"/>
      <c r="D28" s="8"/>
      <c r="E28" s="8"/>
      <c r="F28" s="8"/>
      <c r="G28" s="8"/>
      <c r="H28" s="10"/>
      <c r="I28" s="11">
        <f>(I4+I5+I6)/3</f>
        <v>2.6334876543209877E-2</v>
      </c>
    </row>
    <row r="30" spans="1:10" x14ac:dyDescent="0.2">
      <c r="B30" s="5" t="s">
        <v>48</v>
      </c>
    </row>
    <row r="31" spans="1:10" x14ac:dyDescent="0.2">
      <c r="B31" s="13"/>
      <c r="C31" s="6" t="s">
        <v>0</v>
      </c>
      <c r="D31" s="6" t="s">
        <v>1</v>
      </c>
      <c r="E31" s="6" t="s">
        <v>0</v>
      </c>
      <c r="F31" s="6" t="s">
        <v>1</v>
      </c>
      <c r="G31" s="6" t="s">
        <v>2</v>
      </c>
      <c r="H31" s="13"/>
      <c r="I31" s="13" t="s">
        <v>3</v>
      </c>
      <c r="J31" s="6" t="s">
        <v>4</v>
      </c>
    </row>
    <row r="32" spans="1:10" x14ac:dyDescent="0.2">
      <c r="A32" s="1" t="s">
        <v>5</v>
      </c>
      <c r="B32" t="s">
        <v>102</v>
      </c>
      <c r="C32" s="1">
        <v>1</v>
      </c>
      <c r="D32" s="1">
        <v>2</v>
      </c>
      <c r="E32" s="1">
        <v>0</v>
      </c>
      <c r="F32" s="1">
        <v>0</v>
      </c>
      <c r="G32" s="6">
        <f>SUM(C32:F32)</f>
        <v>3</v>
      </c>
      <c r="I32" s="7">
        <v>2.462962962962963E-2</v>
      </c>
      <c r="J32" s="30">
        <f>(2-(I32/I56))*100</f>
        <v>103.73944511459592</v>
      </c>
    </row>
    <row r="33" spans="1:10" x14ac:dyDescent="0.2">
      <c r="A33" s="1" t="s">
        <v>6</v>
      </c>
      <c r="B33" t="s">
        <v>107</v>
      </c>
      <c r="C33" s="1">
        <v>1</v>
      </c>
      <c r="D33" s="1">
        <v>0</v>
      </c>
      <c r="E33" s="1">
        <v>1</v>
      </c>
      <c r="F33" s="1">
        <v>1</v>
      </c>
      <c r="G33" s="6">
        <f t="shared" ref="G33:G55" si="1">SUM(C33:F33)</f>
        <v>3</v>
      </c>
      <c r="I33" s="7">
        <v>2.5659722222222223E-2</v>
      </c>
      <c r="J33" s="30">
        <f>(2-(I33/I56))*100</f>
        <v>99.713510253317253</v>
      </c>
    </row>
    <row r="34" spans="1:10" x14ac:dyDescent="0.2">
      <c r="A34" s="1" t="s">
        <v>7</v>
      </c>
      <c r="B34" t="s">
        <v>106</v>
      </c>
      <c r="C34" s="1">
        <v>1</v>
      </c>
      <c r="D34" s="1">
        <v>1</v>
      </c>
      <c r="E34" s="1">
        <v>1</v>
      </c>
      <c r="F34" s="1">
        <v>0</v>
      </c>
      <c r="G34" s="6">
        <f t="shared" si="1"/>
        <v>3</v>
      </c>
      <c r="I34" s="7">
        <v>2.6469907407407411E-2</v>
      </c>
      <c r="J34" s="30">
        <f>(2-(I34/I56))*100</f>
        <v>96.547044632086852</v>
      </c>
    </row>
    <row r="35" spans="1:10" x14ac:dyDescent="0.2">
      <c r="A35" s="1" t="s">
        <v>8</v>
      </c>
      <c r="B35" s="31" t="s">
        <v>91</v>
      </c>
      <c r="C35" s="1">
        <v>1</v>
      </c>
      <c r="D35" s="1">
        <v>0</v>
      </c>
      <c r="E35" s="1">
        <v>1</v>
      </c>
      <c r="F35" s="1">
        <v>0</v>
      </c>
      <c r="G35" s="6">
        <f t="shared" si="1"/>
        <v>2</v>
      </c>
      <c r="I35" s="7">
        <v>2.6481481481481481E-2</v>
      </c>
      <c r="J35" s="30">
        <f>(2-(I35/I56))*100</f>
        <v>96.501809408926434</v>
      </c>
    </row>
    <row r="36" spans="1:10" x14ac:dyDescent="0.2">
      <c r="A36" s="1" t="s">
        <v>9</v>
      </c>
      <c r="B36" t="s">
        <v>104</v>
      </c>
      <c r="C36" s="1">
        <v>1</v>
      </c>
      <c r="D36" s="1">
        <v>1</v>
      </c>
      <c r="E36" s="1">
        <v>2</v>
      </c>
      <c r="F36" s="1">
        <v>0</v>
      </c>
      <c r="G36" s="6">
        <f t="shared" si="1"/>
        <v>4</v>
      </c>
      <c r="I36" s="7">
        <v>2.7013888888888889E-2</v>
      </c>
      <c r="J36" s="30">
        <f>(2-(I36/I56))*100</f>
        <v>94.420989143546436</v>
      </c>
    </row>
    <row r="37" spans="1:10" x14ac:dyDescent="0.2">
      <c r="A37" s="1" t="s">
        <v>10</v>
      </c>
      <c r="B37" t="s">
        <v>112</v>
      </c>
      <c r="C37" s="1">
        <v>0</v>
      </c>
      <c r="D37" s="1">
        <v>1</v>
      </c>
      <c r="E37" s="1">
        <v>0</v>
      </c>
      <c r="F37" s="1">
        <v>1</v>
      </c>
      <c r="G37" s="6">
        <f t="shared" si="1"/>
        <v>2</v>
      </c>
      <c r="I37" s="7">
        <v>2.7800925925925923E-2</v>
      </c>
      <c r="J37" s="30">
        <f>(2-(I37/I56))*100</f>
        <v>91.344993968636928</v>
      </c>
    </row>
    <row r="38" spans="1:10" x14ac:dyDescent="0.2">
      <c r="A38" s="1" t="s">
        <v>11</v>
      </c>
      <c r="B38" t="s">
        <v>108</v>
      </c>
      <c r="C38" s="1">
        <v>1</v>
      </c>
      <c r="D38" s="1">
        <v>0</v>
      </c>
      <c r="E38" s="1">
        <v>1</v>
      </c>
      <c r="F38" s="1">
        <v>2</v>
      </c>
      <c r="G38" s="6">
        <f t="shared" si="1"/>
        <v>4</v>
      </c>
      <c r="I38" s="7">
        <v>2.8159722222222221E-2</v>
      </c>
      <c r="J38" s="30">
        <f>(2-(I38/I56))*100</f>
        <v>89.942702050663456</v>
      </c>
    </row>
    <row r="39" spans="1:10" x14ac:dyDescent="0.2">
      <c r="A39" s="1" t="s">
        <v>12</v>
      </c>
      <c r="B39" t="s">
        <v>95</v>
      </c>
      <c r="C39" s="1">
        <v>3</v>
      </c>
      <c r="D39" s="1">
        <v>1</v>
      </c>
      <c r="E39" s="1">
        <v>1</v>
      </c>
      <c r="F39" s="1">
        <v>1</v>
      </c>
      <c r="G39" s="6">
        <f t="shared" si="1"/>
        <v>6</v>
      </c>
      <c r="I39" s="7">
        <v>2.8819444444444443E-2</v>
      </c>
      <c r="J39" s="30">
        <f>(2-(I39/I56))*100</f>
        <v>87.364294330518703</v>
      </c>
    </row>
    <row r="40" spans="1:10" x14ac:dyDescent="0.2">
      <c r="A40" s="1" t="s">
        <v>13</v>
      </c>
      <c r="B40" t="s">
        <v>98</v>
      </c>
      <c r="C40" s="1">
        <v>1</v>
      </c>
      <c r="D40" s="1">
        <v>2</v>
      </c>
      <c r="E40" s="1">
        <v>0</v>
      </c>
      <c r="F40" s="1">
        <v>2</v>
      </c>
      <c r="G40" s="6">
        <f t="shared" si="1"/>
        <v>5</v>
      </c>
      <c r="I40" s="7">
        <v>2.9317129629629634E-2</v>
      </c>
      <c r="J40" s="30">
        <f>(2-(I40/I56))*100</f>
        <v>85.419179734620016</v>
      </c>
    </row>
    <row r="41" spans="1:10" x14ac:dyDescent="0.2">
      <c r="A41" s="1" t="s">
        <v>14</v>
      </c>
      <c r="B41" t="s">
        <v>92</v>
      </c>
      <c r="C41" s="1">
        <v>2</v>
      </c>
      <c r="D41" s="1">
        <v>2</v>
      </c>
      <c r="E41" s="1">
        <v>0</v>
      </c>
      <c r="F41" s="1">
        <v>1</v>
      </c>
      <c r="G41" s="6">
        <f t="shared" si="1"/>
        <v>5</v>
      </c>
      <c r="I41" s="7">
        <v>2.9351851851851851E-2</v>
      </c>
      <c r="J41" s="30">
        <f>(2-(I41/I56))*100</f>
        <v>85.283474065138748</v>
      </c>
    </row>
    <row r="42" spans="1:10" x14ac:dyDescent="0.2">
      <c r="A42" s="1" t="s">
        <v>15</v>
      </c>
      <c r="B42" t="s">
        <v>101</v>
      </c>
      <c r="C42" s="1">
        <v>1</v>
      </c>
      <c r="D42" s="1">
        <v>2</v>
      </c>
      <c r="E42" s="1">
        <v>1</v>
      </c>
      <c r="F42" s="1">
        <v>2</v>
      </c>
      <c r="G42" s="6">
        <f t="shared" si="1"/>
        <v>6</v>
      </c>
      <c r="I42" s="7">
        <v>3.0277777777777778E-2</v>
      </c>
      <c r="J42" s="30">
        <f>(2-(I42/I56))*100</f>
        <v>81.664656212303981</v>
      </c>
    </row>
    <row r="43" spans="1:10" x14ac:dyDescent="0.2">
      <c r="A43" s="1" t="s">
        <v>16</v>
      </c>
      <c r="B43" s="18" t="s">
        <v>114</v>
      </c>
      <c r="C43" s="1">
        <v>3</v>
      </c>
      <c r="D43" s="1">
        <v>4</v>
      </c>
      <c r="E43" s="1">
        <v>1</v>
      </c>
      <c r="F43" s="1">
        <v>3</v>
      </c>
      <c r="G43" s="6">
        <f t="shared" si="1"/>
        <v>11</v>
      </c>
      <c r="I43" s="7">
        <v>3.0856481481481481E-2</v>
      </c>
      <c r="J43" s="30">
        <f>(2-(I43/I56))*100</f>
        <v>79.402895054282283</v>
      </c>
    </row>
    <row r="44" spans="1:10" x14ac:dyDescent="0.2">
      <c r="A44" s="1" t="s">
        <v>17</v>
      </c>
      <c r="B44" t="s">
        <v>110</v>
      </c>
      <c r="C44" s="1">
        <v>2</v>
      </c>
      <c r="D44" s="1">
        <v>2</v>
      </c>
      <c r="E44" s="1">
        <v>2</v>
      </c>
      <c r="F44" s="1">
        <v>3</v>
      </c>
      <c r="G44" s="6">
        <f t="shared" si="1"/>
        <v>9</v>
      </c>
      <c r="I44" s="7">
        <v>3.0891203703703702E-2</v>
      </c>
      <c r="J44" s="30">
        <f>(2-(I44/I56))*100</f>
        <v>79.267189384800972</v>
      </c>
    </row>
    <row r="45" spans="1:10" x14ac:dyDescent="0.2">
      <c r="A45" s="1" t="s">
        <v>18</v>
      </c>
      <c r="B45" t="s">
        <v>109</v>
      </c>
      <c r="C45" s="1">
        <v>1</v>
      </c>
      <c r="D45" s="1">
        <v>3</v>
      </c>
      <c r="E45" s="1">
        <v>0</v>
      </c>
      <c r="F45" s="1">
        <v>2</v>
      </c>
      <c r="G45" s="6">
        <f t="shared" si="1"/>
        <v>6</v>
      </c>
      <c r="I45" s="7">
        <v>3.096064814814815E-2</v>
      </c>
      <c r="J45" s="30">
        <f>(2-(I45/I56))*100</f>
        <v>78.995778045838378</v>
      </c>
    </row>
    <row r="46" spans="1:10" x14ac:dyDescent="0.2">
      <c r="A46" s="1" t="s">
        <v>19</v>
      </c>
      <c r="B46" t="s">
        <v>93</v>
      </c>
      <c r="C46" s="1">
        <v>2</v>
      </c>
      <c r="D46" s="1">
        <v>1</v>
      </c>
      <c r="E46" s="1">
        <v>2</v>
      </c>
      <c r="F46" s="1">
        <v>0</v>
      </c>
      <c r="G46" s="6">
        <f t="shared" si="1"/>
        <v>5</v>
      </c>
      <c r="I46" s="7">
        <v>3.1111111111111107E-2</v>
      </c>
      <c r="J46" s="30">
        <f>(2-(I46/I56))*100</f>
        <v>78.407720144752744</v>
      </c>
    </row>
    <row r="47" spans="1:10" x14ac:dyDescent="0.2">
      <c r="A47" s="1" t="s">
        <v>20</v>
      </c>
      <c r="B47" t="s">
        <v>111</v>
      </c>
      <c r="C47" s="1">
        <v>0</v>
      </c>
      <c r="D47" s="1">
        <v>3</v>
      </c>
      <c r="E47" s="1">
        <v>0</v>
      </c>
      <c r="F47" s="1">
        <v>4</v>
      </c>
      <c r="G47" s="6">
        <f t="shared" si="1"/>
        <v>7</v>
      </c>
      <c r="I47" s="7">
        <v>3.1145833333333334E-2</v>
      </c>
      <c r="J47" s="30">
        <f>(2-(I47/I56))*100</f>
        <v>78.272014475271419</v>
      </c>
    </row>
    <row r="48" spans="1:10" x14ac:dyDescent="0.2">
      <c r="A48" s="1" t="s">
        <v>23</v>
      </c>
      <c r="B48" t="s">
        <v>99</v>
      </c>
      <c r="C48" s="1">
        <v>2</v>
      </c>
      <c r="D48" s="1">
        <v>4</v>
      </c>
      <c r="E48" s="1">
        <v>0</v>
      </c>
      <c r="F48" s="1">
        <v>3</v>
      </c>
      <c r="G48" s="6">
        <f t="shared" si="1"/>
        <v>9</v>
      </c>
      <c r="I48" s="7">
        <v>3.1284722222222221E-2</v>
      </c>
      <c r="J48" s="30">
        <f>(2-(I48/I56))*100</f>
        <v>77.729191797346203</v>
      </c>
    </row>
    <row r="49" spans="1:10" x14ac:dyDescent="0.2">
      <c r="A49" s="1" t="s">
        <v>24</v>
      </c>
      <c r="B49" t="s">
        <v>96</v>
      </c>
      <c r="C49" s="1">
        <v>1</v>
      </c>
      <c r="D49" s="1">
        <v>4</v>
      </c>
      <c r="E49" s="1">
        <v>1</v>
      </c>
      <c r="F49" s="1">
        <v>2</v>
      </c>
      <c r="G49" s="6">
        <f t="shared" si="1"/>
        <v>8</v>
      </c>
      <c r="I49" s="7">
        <v>3.184027777777778E-2</v>
      </c>
      <c r="J49" s="30">
        <f>(2-(I49/I56))*100</f>
        <v>75.557901085645355</v>
      </c>
    </row>
    <row r="50" spans="1:10" x14ac:dyDescent="0.2">
      <c r="A50" s="1" t="s">
        <v>116</v>
      </c>
      <c r="B50" t="s">
        <v>94</v>
      </c>
      <c r="C50" s="1">
        <v>1</v>
      </c>
      <c r="D50" s="1">
        <v>3</v>
      </c>
      <c r="E50" s="1">
        <v>2</v>
      </c>
      <c r="F50" s="1">
        <v>3</v>
      </c>
      <c r="G50" s="6">
        <f t="shared" si="1"/>
        <v>9</v>
      </c>
      <c r="I50" s="7">
        <v>3.2268518518518523E-2</v>
      </c>
      <c r="J50" s="30">
        <f>(2-(I50/I56))*100</f>
        <v>73.884197828709276</v>
      </c>
    </row>
    <row r="51" spans="1:10" x14ac:dyDescent="0.2">
      <c r="A51" s="1" t="s">
        <v>117</v>
      </c>
      <c r="B51" t="s">
        <v>113</v>
      </c>
      <c r="C51" s="1">
        <v>2</v>
      </c>
      <c r="D51" s="1">
        <v>2</v>
      </c>
      <c r="E51" s="1">
        <v>4</v>
      </c>
      <c r="F51" s="1">
        <v>3</v>
      </c>
      <c r="G51" s="6">
        <f t="shared" si="1"/>
        <v>11</v>
      </c>
      <c r="I51" s="7">
        <v>3.2268518518518523E-2</v>
      </c>
      <c r="J51" s="30">
        <f>(2-(I51/I56))*100</f>
        <v>73.884197828709276</v>
      </c>
    </row>
    <row r="52" spans="1:10" x14ac:dyDescent="0.2">
      <c r="A52" s="1" t="s">
        <v>118</v>
      </c>
      <c r="B52" t="s">
        <v>105</v>
      </c>
      <c r="C52" s="1">
        <v>1</v>
      </c>
      <c r="D52" s="1">
        <v>1</v>
      </c>
      <c r="E52" s="1">
        <v>3</v>
      </c>
      <c r="F52" s="1">
        <v>1</v>
      </c>
      <c r="G52" s="6">
        <f t="shared" si="1"/>
        <v>6</v>
      </c>
      <c r="I52" s="7">
        <v>3.2893518518518523E-2</v>
      </c>
      <c r="J52" s="30">
        <f>(2-(I52/I56))*100</f>
        <v>71.441495778045834</v>
      </c>
    </row>
    <row r="53" spans="1:10" x14ac:dyDescent="0.2">
      <c r="A53" s="4" t="s">
        <v>119</v>
      </c>
      <c r="B53" t="s">
        <v>103</v>
      </c>
      <c r="C53" s="1">
        <v>2</v>
      </c>
      <c r="D53" s="1">
        <v>3</v>
      </c>
      <c r="E53" s="1">
        <v>1</v>
      </c>
      <c r="F53" s="1">
        <v>3</v>
      </c>
      <c r="G53" s="6">
        <f t="shared" si="1"/>
        <v>9</v>
      </c>
      <c r="I53" s="7">
        <v>3.3252314814814811E-2</v>
      </c>
      <c r="J53" s="30">
        <f>(2-(I53/I56))*100</f>
        <v>70.039203860072405</v>
      </c>
    </row>
    <row r="54" spans="1:10" x14ac:dyDescent="0.2">
      <c r="A54" s="4" t="s">
        <v>126</v>
      </c>
      <c r="B54" t="s">
        <v>97</v>
      </c>
      <c r="C54" s="1">
        <v>5</v>
      </c>
      <c r="D54" s="1">
        <v>1</v>
      </c>
      <c r="E54" s="1">
        <v>2</v>
      </c>
      <c r="F54" s="1">
        <v>0</v>
      </c>
      <c r="G54" s="6">
        <f t="shared" si="1"/>
        <v>8</v>
      </c>
      <c r="I54" s="7">
        <v>3.3854166666666664E-2</v>
      </c>
      <c r="J54" s="30">
        <f>(2-(I54/I56))*100</f>
        <v>67.686972255729813</v>
      </c>
    </row>
    <row r="55" spans="1:10" x14ac:dyDescent="0.2">
      <c r="A55" s="4" t="s">
        <v>127</v>
      </c>
      <c r="B55" s="32" t="s">
        <v>100</v>
      </c>
      <c r="C55" s="1">
        <v>1</v>
      </c>
      <c r="D55" s="1">
        <v>5</v>
      </c>
      <c r="E55" s="1">
        <v>3</v>
      </c>
      <c r="F55" s="1">
        <v>3</v>
      </c>
      <c r="G55" s="6">
        <f t="shared" si="1"/>
        <v>12</v>
      </c>
      <c r="I55" s="7">
        <v>3.5856481481481482E-2</v>
      </c>
      <c r="J55" s="30">
        <f>(2-(I55/I56))*100</f>
        <v>59.861278648974682</v>
      </c>
    </row>
    <row r="56" spans="1:10" x14ac:dyDescent="0.2">
      <c r="A56" s="12"/>
      <c r="C56" s="8"/>
      <c r="D56" s="8"/>
      <c r="E56" s="8"/>
      <c r="F56" s="8"/>
      <c r="G56" s="8"/>
      <c r="H56" s="10"/>
      <c r="I56" s="11">
        <f>(I32+I33+I34)/3</f>
        <v>2.5586419753086422E-2</v>
      </c>
    </row>
  </sheetData>
  <phoneticPr fontId="5" type="noConversion"/>
  <conditionalFormatting sqref="J21:J27">
    <cfRule type="colorScale" priority="2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40B9-EE9E-40E2-AF24-3CA63BBC8D8A}">
  <dimension ref="A1:S56"/>
  <sheetViews>
    <sheetView zoomScaleNormal="100" workbookViewId="0">
      <selection activeCell="I38" sqref="I38"/>
    </sheetView>
  </sheetViews>
  <sheetFormatPr defaultColWidth="8.85546875" defaultRowHeight="12.75" x14ac:dyDescent="0.2"/>
  <cols>
    <col min="1" max="1" width="8.85546875" style="1"/>
    <col min="2" max="2" width="28.85546875" customWidth="1"/>
    <col min="3" max="6" width="4.7109375" style="1" customWidth="1"/>
    <col min="7" max="7" width="8.85546875" style="1"/>
    <col min="9" max="9" width="9.7109375" bestFit="1" customWidth="1"/>
    <col min="10" max="10" width="12.7109375" bestFit="1" customWidth="1"/>
    <col min="18" max="18" width="16.28515625" bestFit="1" customWidth="1"/>
    <col min="19" max="19" width="19.7109375" bestFit="1" customWidth="1"/>
    <col min="21" max="21" width="16.28515625" bestFit="1" customWidth="1"/>
  </cols>
  <sheetData>
    <row r="1" spans="1:19" x14ac:dyDescent="0.2">
      <c r="B1" s="2" t="s">
        <v>115</v>
      </c>
    </row>
    <row r="2" spans="1:19" x14ac:dyDescent="0.2">
      <c r="B2" s="5" t="s">
        <v>29</v>
      </c>
      <c r="C2" s="3"/>
      <c r="D2" s="3"/>
      <c r="E2" s="3"/>
      <c r="F2" s="3"/>
    </row>
    <row r="3" spans="1:19" x14ac:dyDescent="0.2">
      <c r="B3" s="13"/>
      <c r="C3" s="6" t="s">
        <v>0</v>
      </c>
      <c r="D3" s="6" t="s">
        <v>1</v>
      </c>
      <c r="E3" s="6" t="s">
        <v>0</v>
      </c>
      <c r="F3" s="6" t="s">
        <v>1</v>
      </c>
      <c r="G3" s="6" t="s">
        <v>2</v>
      </c>
      <c r="H3" s="13"/>
      <c r="I3" s="13" t="s">
        <v>3</v>
      </c>
      <c r="J3" s="6" t="s">
        <v>4</v>
      </c>
    </row>
    <row r="4" spans="1:19" x14ac:dyDescent="0.2">
      <c r="A4" s="1" t="s">
        <v>5</v>
      </c>
      <c r="B4" t="s">
        <v>139</v>
      </c>
      <c r="C4" s="1">
        <v>0</v>
      </c>
      <c r="D4" s="1">
        <v>1</v>
      </c>
      <c r="E4" s="1">
        <v>0</v>
      </c>
      <c r="F4" s="1">
        <v>1</v>
      </c>
      <c r="G4" s="6"/>
      <c r="I4" s="7">
        <v>1.7719907407407406E-2</v>
      </c>
      <c r="J4" s="30">
        <f>(2-(I4/I29))*100</f>
        <v>100.64892926670991</v>
      </c>
      <c r="S4" s="31"/>
    </row>
    <row r="5" spans="1:19" x14ac:dyDescent="0.2">
      <c r="A5" s="1" t="s">
        <v>6</v>
      </c>
      <c r="B5" t="s">
        <v>140</v>
      </c>
      <c r="C5" s="1">
        <v>2</v>
      </c>
      <c r="D5" s="1">
        <v>0</v>
      </c>
      <c r="E5" s="1">
        <v>2</v>
      </c>
      <c r="F5" s="1">
        <v>2</v>
      </c>
      <c r="G5" s="6"/>
      <c r="I5" s="7">
        <v>1.7835648148148149E-2</v>
      </c>
      <c r="J5" s="30">
        <f>(2-(I5/I29))*100</f>
        <v>99.999999999999972</v>
      </c>
      <c r="S5" s="31"/>
    </row>
    <row r="6" spans="1:19" x14ac:dyDescent="0.2">
      <c r="A6" s="1" t="s">
        <v>7</v>
      </c>
      <c r="B6" t="s">
        <v>141</v>
      </c>
      <c r="C6" s="1">
        <v>0</v>
      </c>
      <c r="D6" s="1">
        <v>0</v>
      </c>
      <c r="E6" s="1">
        <v>1</v>
      </c>
      <c r="F6" s="1">
        <v>1</v>
      </c>
      <c r="G6" s="6"/>
      <c r="I6" s="7">
        <v>1.7951388888888888E-2</v>
      </c>
      <c r="J6" s="30">
        <f>(2-(I6/I29))*100</f>
        <v>99.351070733290058</v>
      </c>
      <c r="S6" s="31"/>
    </row>
    <row r="7" spans="1:19" x14ac:dyDescent="0.2">
      <c r="A7" s="1" t="s">
        <v>8</v>
      </c>
      <c r="B7" t="s">
        <v>142</v>
      </c>
      <c r="C7" s="1">
        <v>0</v>
      </c>
      <c r="D7" s="1">
        <v>0</v>
      </c>
      <c r="E7" s="1">
        <v>0</v>
      </c>
      <c r="F7" s="1">
        <v>1</v>
      </c>
      <c r="G7" s="6"/>
      <c r="I7" s="7">
        <v>1.8275462962962962E-2</v>
      </c>
      <c r="J7" s="30">
        <f>(2-(I7/I29))*100</f>
        <v>97.53406878650226</v>
      </c>
      <c r="S7" s="31"/>
    </row>
    <row r="8" spans="1:19" x14ac:dyDescent="0.2">
      <c r="A8" s="1" t="s">
        <v>9</v>
      </c>
      <c r="B8" t="s">
        <v>143</v>
      </c>
      <c r="C8" s="1">
        <v>1</v>
      </c>
      <c r="D8" s="1">
        <v>1</v>
      </c>
      <c r="E8" s="1">
        <v>0</v>
      </c>
      <c r="F8" s="1">
        <v>3</v>
      </c>
      <c r="G8" s="6"/>
      <c r="I8" s="7">
        <v>1.8287037037037036E-2</v>
      </c>
      <c r="J8" s="30">
        <f>(2-(I8/I29))*100</f>
        <v>97.469175859831282</v>
      </c>
    </row>
    <row r="9" spans="1:19" x14ac:dyDescent="0.2">
      <c r="A9" s="1" t="s">
        <v>10</v>
      </c>
      <c r="B9" t="s">
        <v>144</v>
      </c>
      <c r="C9" s="1">
        <v>2</v>
      </c>
      <c r="D9" s="1">
        <v>0</v>
      </c>
      <c r="E9" s="1">
        <v>2</v>
      </c>
      <c r="F9" s="1">
        <v>1</v>
      </c>
      <c r="G9" s="6"/>
      <c r="I9" s="7">
        <v>1.8587962962962962E-2</v>
      </c>
      <c r="J9" s="30">
        <f>(2-(I9/I29))*100</f>
        <v>95.781959766385455</v>
      </c>
    </row>
    <row r="10" spans="1:19" x14ac:dyDescent="0.2">
      <c r="A10" s="1" t="s">
        <v>11</v>
      </c>
      <c r="B10" t="s">
        <v>145</v>
      </c>
      <c r="C10" s="1">
        <v>1</v>
      </c>
      <c r="D10" s="1">
        <v>1</v>
      </c>
      <c r="E10" s="1">
        <v>1</v>
      </c>
      <c r="F10" s="1">
        <v>0</v>
      </c>
      <c r="G10" s="6"/>
      <c r="I10" s="7">
        <v>1.8796296296296297E-2</v>
      </c>
      <c r="J10" s="30">
        <f>(2-(I10/I29))*100</f>
        <v>94.613887086307585</v>
      </c>
    </row>
    <row r="11" spans="1:19" x14ac:dyDescent="0.2">
      <c r="A11" s="1" t="s">
        <v>12</v>
      </c>
      <c r="B11" t="s">
        <v>146</v>
      </c>
      <c r="C11" s="1">
        <v>0</v>
      </c>
      <c r="D11" s="1">
        <v>2</v>
      </c>
      <c r="E11" s="1">
        <v>2</v>
      </c>
      <c r="F11" s="1">
        <v>1</v>
      </c>
      <c r="G11" s="6"/>
      <c r="I11" s="7">
        <v>1.8831018518518518E-2</v>
      </c>
      <c r="J11" s="30">
        <f>(2-(I11/I29))*100</f>
        <v>94.419208306294593</v>
      </c>
      <c r="M11" s="14"/>
    </row>
    <row r="12" spans="1:19" x14ac:dyDescent="0.2">
      <c r="A12" s="1" t="s">
        <v>13</v>
      </c>
      <c r="B12" t="s">
        <v>147</v>
      </c>
      <c r="C12" s="1">
        <v>0</v>
      </c>
      <c r="D12" s="1">
        <v>1</v>
      </c>
      <c r="E12" s="1">
        <v>2</v>
      </c>
      <c r="F12" s="1">
        <v>0</v>
      </c>
      <c r="G12" s="6"/>
      <c r="I12" s="7">
        <v>1.8969907407407408E-2</v>
      </c>
      <c r="J12" s="30">
        <f>(2-(I12/I29))*100</f>
        <v>93.640493186242679</v>
      </c>
    </row>
    <row r="13" spans="1:19" x14ac:dyDescent="0.2">
      <c r="A13" s="1" t="s">
        <v>14</v>
      </c>
      <c r="B13" t="s">
        <v>148</v>
      </c>
      <c r="C13" s="1">
        <v>1</v>
      </c>
      <c r="D13" s="1">
        <v>2</v>
      </c>
      <c r="E13" s="1">
        <v>2</v>
      </c>
      <c r="F13" s="1">
        <v>2</v>
      </c>
      <c r="G13" s="6"/>
      <c r="I13" s="7">
        <v>2.0358796296296295E-2</v>
      </c>
      <c r="J13" s="30">
        <f>(2-(I13/I29))*100</f>
        <v>85.853341985723546</v>
      </c>
    </row>
    <row r="14" spans="1:19" x14ac:dyDescent="0.2">
      <c r="A14" s="1" t="s">
        <v>15</v>
      </c>
      <c r="B14" t="s">
        <v>149</v>
      </c>
      <c r="C14" s="1">
        <v>2</v>
      </c>
      <c r="D14" s="1">
        <v>0</v>
      </c>
      <c r="E14" s="1">
        <v>4</v>
      </c>
      <c r="F14" s="1">
        <v>0</v>
      </c>
      <c r="G14" s="6"/>
      <c r="I14" s="7">
        <v>2.0601851851851854E-2</v>
      </c>
      <c r="J14" s="30">
        <f>(2-(I14/I29))*100</f>
        <v>84.490590525632683</v>
      </c>
    </row>
    <row r="15" spans="1:19" x14ac:dyDescent="0.2">
      <c r="A15" s="1" t="s">
        <v>16</v>
      </c>
      <c r="B15" t="s">
        <v>150</v>
      </c>
      <c r="C15" s="1">
        <v>2</v>
      </c>
      <c r="D15" s="1">
        <v>2</v>
      </c>
      <c r="E15" s="1">
        <v>3</v>
      </c>
      <c r="F15" s="1">
        <v>3</v>
      </c>
      <c r="G15" s="6"/>
      <c r="I15" s="7">
        <v>2.0659722222222222E-2</v>
      </c>
      <c r="J15" s="30">
        <f>(2-(I15/I29))*100</f>
        <v>84.166125892277719</v>
      </c>
    </row>
    <row r="16" spans="1:19" ht="12" customHeight="1" x14ac:dyDescent="0.2">
      <c r="A16" s="1" t="s">
        <v>17</v>
      </c>
      <c r="B16" t="s">
        <v>151</v>
      </c>
      <c r="C16" s="1">
        <v>2</v>
      </c>
      <c r="D16" s="1">
        <v>1</v>
      </c>
      <c r="E16" s="1">
        <v>3</v>
      </c>
      <c r="F16" s="1">
        <v>3</v>
      </c>
      <c r="G16" s="6"/>
      <c r="I16" s="7">
        <v>2.1053240740740744E-2</v>
      </c>
      <c r="J16" s="30">
        <f>(2-(I16/I29))*100</f>
        <v>81.959766385463936</v>
      </c>
    </row>
    <row r="17" spans="1:10" x14ac:dyDescent="0.2">
      <c r="A17" s="1" t="s">
        <v>18</v>
      </c>
      <c r="B17" t="s">
        <v>152</v>
      </c>
      <c r="C17" s="1">
        <v>1</v>
      </c>
      <c r="D17" s="1">
        <v>2</v>
      </c>
      <c r="E17" s="1">
        <v>2</v>
      </c>
      <c r="F17" s="1">
        <v>3</v>
      </c>
      <c r="G17" s="6"/>
      <c r="I17" s="7">
        <v>2.1979166666666664E-2</v>
      </c>
      <c r="J17" s="30">
        <f>(2-(I17/I29))*100</f>
        <v>76.768332251784543</v>
      </c>
    </row>
    <row r="18" spans="1:10" x14ac:dyDescent="0.2">
      <c r="A18" s="1" t="s">
        <v>19</v>
      </c>
      <c r="B18" t="s">
        <v>153</v>
      </c>
      <c r="C18" s="1">
        <v>1</v>
      </c>
      <c r="D18" s="1">
        <v>1</v>
      </c>
      <c r="E18" s="1">
        <v>2</v>
      </c>
      <c r="F18" s="1">
        <v>2</v>
      </c>
      <c r="G18" s="6"/>
      <c r="I18" s="7">
        <v>2.2152777777777775E-2</v>
      </c>
      <c r="J18" s="30">
        <f>(2-(I18/I29))*100</f>
        <v>75.794938351719665</v>
      </c>
    </row>
    <row r="19" spans="1:10" x14ac:dyDescent="0.2">
      <c r="A19" s="1" t="s">
        <v>20</v>
      </c>
      <c r="B19" t="s">
        <v>154</v>
      </c>
      <c r="C19" s="1">
        <v>4</v>
      </c>
      <c r="D19" s="1">
        <v>1</v>
      </c>
      <c r="E19" s="1">
        <v>3</v>
      </c>
      <c r="F19" s="1">
        <v>1</v>
      </c>
      <c r="G19" s="6"/>
      <c r="I19" s="7">
        <v>2.2534722222222223E-2</v>
      </c>
      <c r="J19" s="30">
        <f>(2-(I19/I29))*100</f>
        <v>73.653471771576889</v>
      </c>
    </row>
    <row r="20" spans="1:10" x14ac:dyDescent="0.2">
      <c r="A20" s="1" t="s">
        <v>23</v>
      </c>
      <c r="B20" t="s">
        <v>155</v>
      </c>
      <c r="C20" s="1">
        <v>0</v>
      </c>
      <c r="D20" s="1">
        <v>2</v>
      </c>
      <c r="E20" s="1">
        <v>3</v>
      </c>
      <c r="F20" s="1">
        <v>0</v>
      </c>
      <c r="G20" s="6"/>
      <c r="I20" s="7">
        <v>2.2789351851851852E-2</v>
      </c>
      <c r="J20" s="30">
        <f>(2-(I20/I29))*100</f>
        <v>72.225827384815048</v>
      </c>
    </row>
    <row r="21" spans="1:10" x14ac:dyDescent="0.2">
      <c r="B21" t="s">
        <v>156</v>
      </c>
      <c r="G21" s="6"/>
      <c r="I21" s="7" t="s">
        <v>61</v>
      </c>
      <c r="J21" s="14"/>
    </row>
    <row r="22" spans="1:10" x14ac:dyDescent="0.2">
      <c r="B22" t="s">
        <v>157</v>
      </c>
      <c r="G22" s="6"/>
      <c r="I22" s="7" t="s">
        <v>61</v>
      </c>
      <c r="J22" s="14"/>
    </row>
    <row r="23" spans="1:10" x14ac:dyDescent="0.2">
      <c r="B23" t="s">
        <v>158</v>
      </c>
      <c r="G23" s="6"/>
      <c r="I23" s="7" t="s">
        <v>61</v>
      </c>
      <c r="J23" s="14"/>
    </row>
    <row r="24" spans="1:10" x14ac:dyDescent="0.2">
      <c r="B24" t="s">
        <v>159</v>
      </c>
      <c r="G24" s="6"/>
      <c r="I24" s="7" t="s">
        <v>61</v>
      </c>
      <c r="J24" s="14"/>
    </row>
    <row r="25" spans="1:10" x14ac:dyDescent="0.2">
      <c r="B25" t="s">
        <v>160</v>
      </c>
      <c r="G25" s="6"/>
      <c r="I25" s="7" t="s">
        <v>61</v>
      </c>
      <c r="J25" s="14"/>
    </row>
    <row r="26" spans="1:10" x14ac:dyDescent="0.2">
      <c r="B26" t="s">
        <v>161</v>
      </c>
      <c r="G26" s="6"/>
      <c r="I26" s="7" t="s">
        <v>61</v>
      </c>
      <c r="J26" s="14"/>
    </row>
    <row r="27" spans="1:10" x14ac:dyDescent="0.2">
      <c r="B27" t="s">
        <v>162</v>
      </c>
      <c r="G27" s="6"/>
      <c r="I27" s="7" t="s">
        <v>61</v>
      </c>
      <c r="J27" s="14"/>
    </row>
    <row r="28" spans="1:10" x14ac:dyDescent="0.2">
      <c r="G28" s="6"/>
      <c r="I28" s="7"/>
      <c r="J28" s="14"/>
    </row>
    <row r="29" spans="1:10" x14ac:dyDescent="0.2">
      <c r="A29" s="8"/>
      <c r="B29" s="9" t="s">
        <v>21</v>
      </c>
      <c r="C29" s="8"/>
      <c r="D29" s="8"/>
      <c r="E29" s="8"/>
      <c r="F29" s="8"/>
      <c r="G29" s="8"/>
      <c r="H29" s="10"/>
      <c r="I29" s="11">
        <f>(I4+I5+I6)/3</f>
        <v>1.7835648148148146E-2</v>
      </c>
    </row>
    <row r="31" spans="1:10" x14ac:dyDescent="0.2">
      <c r="B31" s="5" t="s">
        <v>48</v>
      </c>
    </row>
    <row r="32" spans="1:10" x14ac:dyDescent="0.2">
      <c r="B32" s="13"/>
      <c r="C32" s="6" t="s">
        <v>0</v>
      </c>
      <c r="D32" s="6" t="s">
        <v>1</v>
      </c>
      <c r="E32" s="6" t="s">
        <v>0</v>
      </c>
      <c r="F32" s="6" t="s">
        <v>1</v>
      </c>
      <c r="G32" s="6" t="s">
        <v>2</v>
      </c>
      <c r="H32" s="13"/>
      <c r="I32" s="13" t="s">
        <v>3</v>
      </c>
      <c r="J32" s="6" t="s">
        <v>4</v>
      </c>
    </row>
    <row r="33" spans="1:10" x14ac:dyDescent="0.2">
      <c r="A33" s="1" t="s">
        <v>5</v>
      </c>
      <c r="B33" t="s">
        <v>165</v>
      </c>
      <c r="C33" s="1">
        <v>0</v>
      </c>
      <c r="D33" s="1">
        <v>1</v>
      </c>
      <c r="E33" s="1">
        <v>0</v>
      </c>
      <c r="F33" s="1">
        <v>2</v>
      </c>
      <c r="G33" s="6"/>
      <c r="I33" s="7">
        <v>1.9652777777777779E-2</v>
      </c>
      <c r="J33" s="30">
        <f>(2-(I33/I56))*100</f>
        <v>106.20511876265881</v>
      </c>
    </row>
    <row r="34" spans="1:10" x14ac:dyDescent="0.2">
      <c r="A34" s="1" t="s">
        <v>6</v>
      </c>
      <c r="B34" t="s">
        <v>166</v>
      </c>
      <c r="C34" s="1">
        <v>0</v>
      </c>
      <c r="D34" s="1">
        <v>0</v>
      </c>
      <c r="E34" s="1">
        <v>3</v>
      </c>
      <c r="F34" s="1">
        <v>0</v>
      </c>
      <c r="G34" s="6"/>
      <c r="I34" s="7">
        <v>2.1423611111111112E-2</v>
      </c>
      <c r="J34" s="30">
        <f>(2-(I34/I56))*100</f>
        <v>97.753636531025606</v>
      </c>
    </row>
    <row r="35" spans="1:10" x14ac:dyDescent="0.2">
      <c r="A35" s="1" t="s">
        <v>7</v>
      </c>
      <c r="B35" t="s">
        <v>167</v>
      </c>
      <c r="C35" s="1">
        <v>4</v>
      </c>
      <c r="D35" s="1">
        <v>1</v>
      </c>
      <c r="E35" s="1">
        <v>1</v>
      </c>
      <c r="F35" s="1">
        <v>2</v>
      </c>
      <c r="G35" s="6"/>
      <c r="I35" s="7">
        <v>2.1782407407407407E-2</v>
      </c>
      <c r="J35" s="30">
        <f>(2-(I35/I56))*100</f>
        <v>96.041244706315609</v>
      </c>
    </row>
    <row r="36" spans="1:10" x14ac:dyDescent="0.2">
      <c r="A36" s="1" t="s">
        <v>8</v>
      </c>
      <c r="B36" t="s">
        <v>168</v>
      </c>
      <c r="C36" s="1">
        <v>0</v>
      </c>
      <c r="D36" s="1">
        <v>0</v>
      </c>
      <c r="E36" s="1">
        <v>2</v>
      </c>
      <c r="F36" s="1">
        <v>2</v>
      </c>
      <c r="G36" s="6"/>
      <c r="I36" s="7">
        <v>2.1863425925925925E-2</v>
      </c>
      <c r="J36" s="30">
        <f>(2-(I36/I56))*100</f>
        <v>95.654575584606903</v>
      </c>
    </row>
    <row r="37" spans="1:10" x14ac:dyDescent="0.2">
      <c r="A37" s="1" t="s">
        <v>9</v>
      </c>
      <c r="B37" t="s">
        <v>169</v>
      </c>
      <c r="C37" s="1">
        <v>1</v>
      </c>
      <c r="D37" s="1">
        <v>3</v>
      </c>
      <c r="E37" s="1">
        <v>4</v>
      </c>
      <c r="F37" s="1">
        <v>3</v>
      </c>
      <c r="G37" s="6"/>
      <c r="I37" s="7">
        <v>2.2013888888888888E-2</v>
      </c>
      <c r="J37" s="30">
        <f>(2-(I37/I56))*100</f>
        <v>94.936475787147856</v>
      </c>
    </row>
    <row r="38" spans="1:10" x14ac:dyDescent="0.2">
      <c r="A38" s="1" t="s">
        <v>10</v>
      </c>
      <c r="B38" t="s">
        <v>170</v>
      </c>
      <c r="C38" s="1">
        <v>3</v>
      </c>
      <c r="D38" s="1">
        <v>2</v>
      </c>
      <c r="E38" s="1">
        <v>1</v>
      </c>
      <c r="F38" s="1">
        <v>1</v>
      </c>
      <c r="G38" s="6"/>
      <c r="I38" s="7">
        <v>2.2129629629629628E-2</v>
      </c>
      <c r="J38" s="30">
        <f>(2-(I38/I56))*100</f>
        <v>94.384091327564008</v>
      </c>
    </row>
    <row r="39" spans="1:10" x14ac:dyDescent="0.2">
      <c r="A39" s="1" t="s">
        <v>11</v>
      </c>
      <c r="B39" t="s">
        <v>171</v>
      </c>
      <c r="C39" s="1">
        <v>1</v>
      </c>
      <c r="D39" s="1">
        <v>0</v>
      </c>
      <c r="E39" s="1">
        <v>4</v>
      </c>
      <c r="F39" s="1">
        <v>0</v>
      </c>
      <c r="G39" s="6"/>
      <c r="I39" s="7">
        <v>2.2314814814814815E-2</v>
      </c>
      <c r="J39" s="30">
        <f>(2-(I39/I56))*100</f>
        <v>93.500276192229805</v>
      </c>
    </row>
    <row r="40" spans="1:10" x14ac:dyDescent="0.2">
      <c r="A40" s="1" t="s">
        <v>12</v>
      </c>
      <c r="B40" t="s">
        <v>172</v>
      </c>
      <c r="C40" s="1">
        <v>1</v>
      </c>
      <c r="D40" s="1">
        <v>0</v>
      </c>
      <c r="E40" s="1">
        <v>0</v>
      </c>
      <c r="F40" s="1">
        <v>3</v>
      </c>
      <c r="G40" s="6"/>
      <c r="I40" s="7">
        <v>2.2638888888888889E-2</v>
      </c>
      <c r="J40" s="30">
        <f>(2-(I40/I56))*100</f>
        <v>91.953599705394964</v>
      </c>
    </row>
    <row r="41" spans="1:10" x14ac:dyDescent="0.2">
      <c r="A41" s="1" t="s">
        <v>13</v>
      </c>
      <c r="B41" t="s">
        <v>173</v>
      </c>
      <c r="C41" s="1">
        <v>1</v>
      </c>
      <c r="D41" s="1">
        <v>1</v>
      </c>
      <c r="E41" s="1">
        <v>2</v>
      </c>
      <c r="F41" s="1">
        <v>0</v>
      </c>
      <c r="G41" s="6"/>
      <c r="I41" s="7">
        <v>2.269675925925926E-2</v>
      </c>
      <c r="J41" s="30">
        <f>(2-(I41/I56))*100</f>
        <v>91.677407475603019</v>
      </c>
    </row>
    <row r="42" spans="1:10" x14ac:dyDescent="0.2">
      <c r="A42" s="1" t="s">
        <v>14</v>
      </c>
      <c r="B42" t="s">
        <v>174</v>
      </c>
      <c r="C42" s="1">
        <v>0</v>
      </c>
      <c r="D42" s="1">
        <v>2</v>
      </c>
      <c r="E42" s="1">
        <v>1</v>
      </c>
      <c r="F42" s="1">
        <v>3</v>
      </c>
      <c r="G42" s="6"/>
      <c r="I42" s="7">
        <v>2.2962962962962966E-2</v>
      </c>
      <c r="J42" s="30">
        <f>(2-(I42/I56))*100</f>
        <v>90.406923218560124</v>
      </c>
    </row>
    <row r="43" spans="1:10" x14ac:dyDescent="0.2">
      <c r="A43" s="1" t="s">
        <v>15</v>
      </c>
      <c r="B43" t="s">
        <v>175</v>
      </c>
      <c r="C43" s="1">
        <v>1</v>
      </c>
      <c r="D43" s="1">
        <v>2</v>
      </c>
      <c r="E43" s="1">
        <v>3</v>
      </c>
      <c r="G43" s="6"/>
      <c r="I43" s="7">
        <v>2.297453703703704E-2</v>
      </c>
      <c r="J43" s="30">
        <f>(2-(I43/I56))*100</f>
        <v>90.351684772601743</v>
      </c>
    </row>
    <row r="44" spans="1:10" x14ac:dyDescent="0.2">
      <c r="A44" s="1" t="s">
        <v>16</v>
      </c>
      <c r="B44" t="s">
        <v>176</v>
      </c>
      <c r="C44" s="1">
        <v>0</v>
      </c>
      <c r="D44" s="1">
        <v>1</v>
      </c>
      <c r="E44" s="1">
        <v>2</v>
      </c>
      <c r="F44" s="1">
        <v>1</v>
      </c>
      <c r="G44" s="6"/>
      <c r="I44" s="7">
        <v>2.3009259259259257E-2</v>
      </c>
      <c r="J44" s="30">
        <f>(2-(I44/I56))*100</f>
        <v>90.185969434726587</v>
      </c>
    </row>
    <row r="45" spans="1:10" x14ac:dyDescent="0.2">
      <c r="A45" s="1" t="s">
        <v>17</v>
      </c>
      <c r="B45" t="s">
        <v>177</v>
      </c>
      <c r="C45" s="1">
        <v>3</v>
      </c>
      <c r="D45" s="1">
        <v>4</v>
      </c>
      <c r="E45" s="1">
        <v>1</v>
      </c>
      <c r="F45" s="1">
        <v>2</v>
      </c>
      <c r="G45" s="6"/>
      <c r="I45" s="7">
        <v>2.3240740740740742E-2</v>
      </c>
      <c r="J45" s="30">
        <f>(2-(I45/I56))*100</f>
        <v>89.081200515558834</v>
      </c>
    </row>
    <row r="46" spans="1:10" x14ac:dyDescent="0.2">
      <c r="A46" s="1" t="s">
        <v>18</v>
      </c>
      <c r="B46" t="s">
        <v>178</v>
      </c>
      <c r="C46" s="1">
        <v>3</v>
      </c>
      <c r="D46" s="1">
        <v>0</v>
      </c>
      <c r="E46" s="1">
        <v>3</v>
      </c>
      <c r="F46" s="1">
        <v>3</v>
      </c>
      <c r="G46" s="6"/>
      <c r="I46" s="7">
        <v>2.3472222222222217E-2</v>
      </c>
      <c r="J46" s="30">
        <f>(2-(I46/I56))*100</f>
        <v>87.976431596391123</v>
      </c>
    </row>
    <row r="47" spans="1:10" x14ac:dyDescent="0.2">
      <c r="A47" s="1" t="s">
        <v>19</v>
      </c>
      <c r="B47" t="s">
        <v>179</v>
      </c>
      <c r="C47" s="1">
        <v>4</v>
      </c>
      <c r="D47" s="1">
        <v>1</v>
      </c>
      <c r="E47" s="1">
        <v>4</v>
      </c>
      <c r="F47" s="1">
        <v>3</v>
      </c>
      <c r="G47" s="6"/>
      <c r="I47" s="7">
        <v>2.3483796296296298E-2</v>
      </c>
      <c r="J47" s="30">
        <f>(2-(I47/I56))*100</f>
        <v>87.9211931504327</v>
      </c>
    </row>
    <row r="48" spans="1:10" x14ac:dyDescent="0.2">
      <c r="A48" s="1" t="s">
        <v>20</v>
      </c>
      <c r="B48" t="s">
        <v>180</v>
      </c>
      <c r="C48" s="1">
        <v>1</v>
      </c>
      <c r="D48" s="1">
        <v>0</v>
      </c>
      <c r="E48" s="1">
        <v>2</v>
      </c>
      <c r="F48" s="1">
        <v>2</v>
      </c>
      <c r="G48" s="6"/>
      <c r="I48" s="7">
        <v>2.3969907407407409E-2</v>
      </c>
      <c r="J48" s="30">
        <f>(2-(I48/I56))*100</f>
        <v>85.601178420180446</v>
      </c>
    </row>
    <row r="49" spans="1:10" x14ac:dyDescent="0.2">
      <c r="A49" s="1" t="s">
        <v>23</v>
      </c>
      <c r="B49" t="s">
        <v>181</v>
      </c>
      <c r="C49" s="1">
        <v>2</v>
      </c>
      <c r="D49" s="1">
        <v>1</v>
      </c>
      <c r="E49" s="1">
        <v>5</v>
      </c>
      <c r="F49" s="1">
        <v>3</v>
      </c>
      <c r="G49" s="6"/>
      <c r="I49" s="7">
        <v>2.4641203703703703E-2</v>
      </c>
      <c r="J49" s="30">
        <f>(2-(I49/I56))*100</f>
        <v>82.397348554594018</v>
      </c>
    </row>
    <row r="50" spans="1:10" x14ac:dyDescent="0.2">
      <c r="A50" s="1" t="s">
        <v>24</v>
      </c>
      <c r="B50" t="s">
        <v>182</v>
      </c>
      <c r="C50" s="1">
        <v>1</v>
      </c>
      <c r="D50" s="1">
        <v>2</v>
      </c>
      <c r="E50" s="1">
        <v>5</v>
      </c>
      <c r="F50" s="1">
        <v>3</v>
      </c>
      <c r="G50" s="6"/>
      <c r="I50" s="7">
        <v>2.4814814814814817E-2</v>
      </c>
      <c r="J50" s="30">
        <f>(2-(I50/I56))*100</f>
        <v>81.568771865218181</v>
      </c>
    </row>
    <row r="51" spans="1:10" x14ac:dyDescent="0.2">
      <c r="A51" s="1" t="s">
        <v>116</v>
      </c>
      <c r="B51" t="s">
        <v>183</v>
      </c>
      <c r="C51" s="1">
        <v>2</v>
      </c>
      <c r="D51" s="1">
        <v>2</v>
      </c>
      <c r="E51" s="1">
        <v>2</v>
      </c>
      <c r="F51" s="1">
        <v>2</v>
      </c>
      <c r="G51" s="6"/>
      <c r="I51" s="7">
        <v>2.5104166666666664E-2</v>
      </c>
      <c r="J51" s="30">
        <f>(2-(I51/I56))*100</f>
        <v>80.187810716258539</v>
      </c>
    </row>
    <row r="52" spans="1:10" x14ac:dyDescent="0.2">
      <c r="A52" s="1" t="s">
        <v>117</v>
      </c>
      <c r="B52" t="s">
        <v>184</v>
      </c>
      <c r="C52" s="1">
        <v>4</v>
      </c>
      <c r="D52" s="1">
        <v>2</v>
      </c>
      <c r="E52" s="1">
        <v>1</v>
      </c>
      <c r="F52" s="1">
        <v>5</v>
      </c>
      <c r="G52" s="6"/>
      <c r="I52" s="7">
        <v>2.6620370370370374E-2</v>
      </c>
      <c r="J52" s="30">
        <f>(2-(I52/I56))*100</f>
        <v>72.951574295709804</v>
      </c>
    </row>
    <row r="53" spans="1:10" x14ac:dyDescent="0.2">
      <c r="A53" s="1" t="s">
        <v>118</v>
      </c>
      <c r="B53" t="s">
        <v>185</v>
      </c>
      <c r="C53" s="1">
        <v>4</v>
      </c>
      <c r="D53" s="1">
        <v>2</v>
      </c>
      <c r="E53" s="1">
        <v>3</v>
      </c>
      <c r="F53" s="1">
        <v>3</v>
      </c>
      <c r="G53" s="6"/>
      <c r="I53" s="7">
        <v>2.7627314814814813E-2</v>
      </c>
      <c r="J53" s="30">
        <f>(2-(I53/I56))*100</f>
        <v>68.145829497330169</v>
      </c>
    </row>
    <row r="54" spans="1:10" x14ac:dyDescent="0.2">
      <c r="A54" s="4"/>
      <c r="B54" t="s">
        <v>186</v>
      </c>
      <c r="G54" s="6"/>
      <c r="I54" s="7" t="s">
        <v>61</v>
      </c>
      <c r="J54" s="14"/>
    </row>
    <row r="55" spans="1:10" x14ac:dyDescent="0.2">
      <c r="A55" s="4"/>
      <c r="B55" s="32" t="s">
        <v>187</v>
      </c>
      <c r="G55" s="6"/>
      <c r="I55" s="7" t="s">
        <v>120</v>
      </c>
      <c r="J55" s="14"/>
    </row>
    <row r="56" spans="1:10" x14ac:dyDescent="0.2">
      <c r="A56" s="12"/>
      <c r="C56" s="8"/>
      <c r="D56" s="8"/>
      <c r="E56" s="8"/>
      <c r="F56" s="8"/>
      <c r="G56" s="8"/>
      <c r="H56" s="10"/>
      <c r="I56" s="11">
        <f>(I33+I34+I35)/3</f>
        <v>2.0952932098765434E-2</v>
      </c>
    </row>
  </sheetData>
  <phoneticPr fontId="5" type="noConversion"/>
  <conditionalFormatting sqref="J21:J28">
    <cfRule type="colorScale" priority="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J54:J55">
    <cfRule type="colorScale" priority="2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74F6-6BCF-4142-B6F2-5370269113F4}">
  <dimension ref="A1:L30"/>
  <sheetViews>
    <sheetView tabSelected="1" zoomScale="110" zoomScaleNormal="110" workbookViewId="0">
      <selection activeCell="I11" sqref="I11"/>
    </sheetView>
  </sheetViews>
  <sheetFormatPr defaultColWidth="8.85546875" defaultRowHeight="12.75" x14ac:dyDescent="0.2"/>
  <cols>
    <col min="1" max="1" width="8.85546875" style="1"/>
    <col min="2" max="2" width="20" customWidth="1"/>
    <col min="3" max="3" width="9.7109375" customWidth="1"/>
    <col min="4" max="4" width="12.7109375" bestFit="1" customWidth="1"/>
    <col min="5" max="6" width="12.7109375" customWidth="1"/>
    <col min="7" max="7" width="17.5703125" customWidth="1"/>
    <col min="8" max="8" width="14.140625" bestFit="1" customWidth="1"/>
  </cols>
  <sheetData>
    <row r="1" spans="1:12" x14ac:dyDescent="0.2">
      <c r="B1" s="2"/>
    </row>
    <row r="2" spans="1:12" x14ac:dyDescent="0.2">
      <c r="B2" s="13" t="s">
        <v>29</v>
      </c>
    </row>
    <row r="3" spans="1:12" x14ac:dyDescent="0.2">
      <c r="B3" s="13"/>
      <c r="C3" s="13" t="s">
        <v>26</v>
      </c>
      <c r="D3" s="6" t="s">
        <v>27</v>
      </c>
      <c r="E3" s="6" t="s">
        <v>28</v>
      </c>
      <c r="F3" s="6" t="s">
        <v>60</v>
      </c>
      <c r="G3" s="6" t="s">
        <v>25</v>
      </c>
      <c r="H3" s="6"/>
    </row>
    <row r="4" spans="1:12" x14ac:dyDescent="0.2">
      <c r="H4" s="17"/>
    </row>
    <row r="5" spans="1:12" x14ac:dyDescent="0.2">
      <c r="A5" s="6" t="s">
        <v>5</v>
      </c>
      <c r="B5" s="5" t="s">
        <v>38</v>
      </c>
      <c r="C5" s="14">
        <f>'Tulokset 29.1.2022 pika'!H12</f>
        <v>95.745186593772289</v>
      </c>
      <c r="D5" s="14">
        <f>'Tulokset 30.1.2022 normaali'!$J$5</f>
        <v>100.5452562704471</v>
      </c>
      <c r="E5" s="14">
        <f>'Tulokset 5.2.2022 normaali'!$J$5</f>
        <v>100.36624670377967</v>
      </c>
      <c r="F5" s="14">
        <f>'Tulokset 6.2.2022 yhteislähtö'!$J$6</f>
        <v>99.351070733290058</v>
      </c>
      <c r="G5" s="29">
        <f>AVERAGE(D5:F5)</f>
        <v>100.08752456917227</v>
      </c>
      <c r="H5" s="6"/>
    </row>
    <row r="6" spans="1:12" x14ac:dyDescent="0.2">
      <c r="A6" s="6" t="s">
        <v>6</v>
      </c>
      <c r="B6" s="5" t="s">
        <v>31</v>
      </c>
      <c r="C6" s="14">
        <f>'Tulokset 29.1.2022 pika'!H5</f>
        <v>99.168053244592343</v>
      </c>
      <c r="D6" s="27">
        <f>'Tulokset 30.1.2022 normaali'!$J$8</f>
        <v>98.214285714285694</v>
      </c>
      <c r="E6" s="14">
        <f>'Tulokset 5.2.2022 normaali'!$J$6</f>
        <v>98.959859361265742</v>
      </c>
      <c r="F6" s="14">
        <f>'Tulokset 6.2.2022 yhteislähtö'!$J$8</f>
        <v>97.469175859831282</v>
      </c>
      <c r="G6" s="29">
        <f>AVERAGE(C6:E6)</f>
        <v>98.78073277338126</v>
      </c>
      <c r="H6" s="6"/>
      <c r="J6" s="13"/>
    </row>
    <row r="7" spans="1:12" x14ac:dyDescent="0.2">
      <c r="A7" s="6" t="s">
        <v>7</v>
      </c>
      <c r="B7" s="5" t="s">
        <v>41</v>
      </c>
      <c r="C7" s="14">
        <f>'Tulokset 29.1.2022 pika'!H15</f>
        <v>91.466603280247199</v>
      </c>
      <c r="D7" s="14">
        <f>'Tulokset 30.1.2022 normaali'!$J$4</f>
        <v>100.5452562704471</v>
      </c>
      <c r="E7" s="14">
        <f>'Tulokset 5.2.2022 normaali'!$J$8</f>
        <v>97.50952241429826</v>
      </c>
      <c r="F7" s="14">
        <f>'Tulokset 6.2.2022 yhteislähtö'!$J$7</f>
        <v>97.53406878650226</v>
      </c>
      <c r="G7" s="30">
        <f>AVERAGE(D7:F7)</f>
        <v>98.529615823749211</v>
      </c>
      <c r="H7" s="6"/>
    </row>
    <row r="8" spans="1:12" x14ac:dyDescent="0.2">
      <c r="A8" s="6" t="s">
        <v>7</v>
      </c>
      <c r="B8" s="5" t="s">
        <v>37</v>
      </c>
      <c r="C8" s="14">
        <f>'Tulokset 29.1.2022 pika'!H10</f>
        <v>97.100071309721898</v>
      </c>
      <c r="D8" s="14">
        <f>'Tulokset 30.1.2022 normaali'!$J$9</f>
        <v>94.82006543075245</v>
      </c>
      <c r="E8" s="14">
        <f>'Tulokset 5.2.2022 normaali'!$J$7</f>
        <v>97.685320832112524</v>
      </c>
      <c r="F8" s="14">
        <f>'Tulokset 6.2.2022 yhteislähtö'!$J$4</f>
        <v>100.64892926670991</v>
      </c>
      <c r="G8" s="30">
        <f>AVERAGE(C8,E8,F8)</f>
        <v>98.47810713618145</v>
      </c>
      <c r="H8" s="6"/>
    </row>
    <row r="9" spans="1:12" x14ac:dyDescent="0.2">
      <c r="A9" s="6" t="s">
        <v>8</v>
      </c>
      <c r="B9" s="5" t="s">
        <v>32</v>
      </c>
      <c r="C9" s="14">
        <f>'Tulokset 29.1.2022 pika'!H6</f>
        <v>98.668885191347755</v>
      </c>
      <c r="D9" s="27">
        <f>'Tulokset 30.1.2022 normaali'!$J$12</f>
        <v>93.020719738276966</v>
      </c>
      <c r="E9" s="14">
        <f>'Tulokset 5.2.2022 normaali'!$J$4</f>
        <v>100.67389393495458</v>
      </c>
      <c r="F9" s="14">
        <f>'Tulokset 6.2.2022 yhteislähtö'!$J$9</f>
        <v>95.781959766385455</v>
      </c>
      <c r="G9" s="29">
        <f>AVERAGE(C9,E9,F9)</f>
        <v>98.374912964229267</v>
      </c>
      <c r="H9" s="6"/>
    </row>
    <row r="10" spans="1:12" x14ac:dyDescent="0.2">
      <c r="A10" s="6" t="s">
        <v>9</v>
      </c>
      <c r="B10" s="5" t="s">
        <v>34</v>
      </c>
      <c r="C10" s="14">
        <f>'Tulokset 29.1.2022 pika'!H8</f>
        <v>98.526265747563599</v>
      </c>
      <c r="D10" s="14">
        <f>'Tulokset 30.1.2022 normaali'!$J$6</f>
        <v>98.909487459105748</v>
      </c>
      <c r="E10" s="14">
        <f>'Tulokset 5.2.2022 normaali'!$J$14</f>
        <v>85.423381189569298</v>
      </c>
      <c r="F10" s="14">
        <f>'Tulokset 6.2.2022 yhteislähtö'!$J$12</f>
        <v>93.640493186242679</v>
      </c>
      <c r="G10" s="29">
        <f>AVERAGE(C10,D10,F10)</f>
        <v>97.025415464304004</v>
      </c>
      <c r="H10" s="6"/>
      <c r="J10" s="18"/>
    </row>
    <row r="11" spans="1:12" x14ac:dyDescent="0.2">
      <c r="A11" s="6" t="s">
        <v>9</v>
      </c>
      <c r="B11" s="5" t="s">
        <v>121</v>
      </c>
      <c r="C11" s="33" t="s">
        <v>61</v>
      </c>
      <c r="D11" s="33" t="s">
        <v>61</v>
      </c>
      <c r="E11" s="35">
        <f>'Tulokset 5.2.2022 normaali'!$J$9</f>
        <v>93.905654849106355</v>
      </c>
      <c r="F11" s="14">
        <f>'Tulokset 6.2.2022 yhteislähtö'!$J$5</f>
        <v>99.999999999999972</v>
      </c>
      <c r="G11" s="30">
        <f>AVERAGE(E11:F11)</f>
        <v>96.952827424553163</v>
      </c>
      <c r="H11" s="6"/>
      <c r="J11" s="18"/>
    </row>
    <row r="12" spans="1:12" x14ac:dyDescent="0.2">
      <c r="A12" s="6" t="s">
        <v>10</v>
      </c>
      <c r="B12" s="5" t="s">
        <v>33</v>
      </c>
      <c r="C12" s="14">
        <f>'Tulokset 29.1.2022 pika'!H7</f>
        <v>98.597575469455691</v>
      </c>
      <c r="D12" s="27">
        <f>'Tulokset 30.1.2022 normaali'!$J$7</f>
        <v>98.418756815703375</v>
      </c>
      <c r="E12" s="14">
        <f>'Tulokset 5.2.2022 normaali'!$J$12</f>
        <v>90.697333723996465</v>
      </c>
      <c r="F12" s="14">
        <f>'Tulokset 6.2.2022 yhteislähtö'!$J$13</f>
        <v>85.853341985723546</v>
      </c>
      <c r="G12" s="29">
        <f>AVERAGE(C12:E12)</f>
        <v>95.904555336385172</v>
      </c>
      <c r="H12" s="6"/>
      <c r="J12" s="13"/>
    </row>
    <row r="13" spans="1:12" x14ac:dyDescent="0.2">
      <c r="A13" s="6" t="s">
        <v>11</v>
      </c>
      <c r="B13" s="5" t="s">
        <v>35</v>
      </c>
      <c r="C13" s="14">
        <f>'Tulokset 29.1.2022 pika'!H9</f>
        <v>97.171381031613976</v>
      </c>
      <c r="D13" s="14">
        <f>'Tulokset 30.1.2022 normaali'!$J$11</f>
        <v>93.675027262813515</v>
      </c>
      <c r="E13" s="14">
        <f>'Tulokset 5.2.2022 normaali'!$J$15</f>
        <v>83.621447406973346</v>
      </c>
      <c r="F13" s="14">
        <f>'Tulokset 6.2.2022 yhteislähtö'!$J$10</f>
        <v>94.613887086307585</v>
      </c>
      <c r="G13" s="30">
        <f>AVERAGE(C13,D13,F13)</f>
        <v>95.153431793578349</v>
      </c>
      <c r="H13" s="6"/>
      <c r="L13" s="13"/>
    </row>
    <row r="14" spans="1:12" x14ac:dyDescent="0.2">
      <c r="A14" s="6" t="s">
        <v>12</v>
      </c>
      <c r="B14" s="5" t="s">
        <v>36</v>
      </c>
      <c r="C14" s="14">
        <f>'Tulokset 29.1.2022 pika'!H11</f>
        <v>96.315664368908969</v>
      </c>
      <c r="D14" s="14">
        <f>'Tulokset 30.1.2022 normaali'!$J$14</f>
        <v>90.19901853871319</v>
      </c>
      <c r="E14" s="33" t="s">
        <v>61</v>
      </c>
      <c r="F14" s="33" t="s">
        <v>61</v>
      </c>
      <c r="G14" s="30">
        <f>AVERAGE(C14:E14)</f>
        <v>93.25734145381108</v>
      </c>
      <c r="H14" s="6"/>
      <c r="L14" s="13"/>
    </row>
    <row r="15" spans="1:12" x14ac:dyDescent="0.2">
      <c r="A15" s="6" t="s">
        <v>13</v>
      </c>
      <c r="B15" s="5" t="s">
        <v>40</v>
      </c>
      <c r="C15" s="14">
        <f>'Tulokset 29.1.2022 pika'!H14</f>
        <v>92.678868552412652</v>
      </c>
      <c r="D15" s="14">
        <f>'Tulokset 30.1.2022 normaali'!$J$10</f>
        <v>94.329334787350035</v>
      </c>
      <c r="E15" s="14">
        <f>'Tulokset 5.2.2022 normaali'!$J$10</f>
        <v>92.103721066510417</v>
      </c>
      <c r="F15" s="14">
        <f>'Tulokset 6.2.2022 yhteislähtö'!$J$16</f>
        <v>81.959766385463936</v>
      </c>
      <c r="G15" s="30">
        <f>AVERAGE(C15:E15)</f>
        <v>93.037308135424382</v>
      </c>
      <c r="H15" s="6"/>
    </row>
    <row r="16" spans="1:12" x14ac:dyDescent="0.2">
      <c r="A16" s="6" t="s">
        <v>14</v>
      </c>
      <c r="B16" s="5" t="s">
        <v>42</v>
      </c>
      <c r="C16" s="14">
        <f>'Tulokset 29.1.2022 pika'!H16</f>
        <v>91.110054670786809</v>
      </c>
      <c r="D16" s="14">
        <f>'Tulokset 30.1.2022 normaali'!$J$13</f>
        <v>91.098691384950925</v>
      </c>
      <c r="E16" s="14">
        <f>'Tulokset 5.2.2022 normaali'!$J$13</f>
        <v>90.4775857017287</v>
      </c>
      <c r="F16" s="14">
        <f>'Tulokset 6.2.2022 yhteislähtö'!$J$11</f>
        <v>94.419208306294593</v>
      </c>
      <c r="G16" s="30">
        <f>AVERAGE(C16,D16,F16)</f>
        <v>92.209318120677437</v>
      </c>
      <c r="H16" s="6"/>
    </row>
    <row r="17" spans="1:10" x14ac:dyDescent="0.2">
      <c r="A17" s="6" t="s">
        <v>15</v>
      </c>
      <c r="B17" s="5" t="s">
        <v>39</v>
      </c>
      <c r="C17" s="14">
        <f>'Tulokset 29.1.2022 pika'!H13</f>
        <v>92.750178274304744</v>
      </c>
      <c r="D17" s="14">
        <f>'Tulokset 30.1.2022 normaali'!$J$16</f>
        <v>84.351145038167942</v>
      </c>
      <c r="E17" s="33" t="s">
        <v>61</v>
      </c>
      <c r="F17" s="33" t="s">
        <v>61</v>
      </c>
      <c r="G17" s="30">
        <f>AVERAGE(C17:E17)</f>
        <v>88.550661656236343</v>
      </c>
      <c r="H17" s="6"/>
      <c r="J17" s="18"/>
    </row>
    <row r="18" spans="1:10" x14ac:dyDescent="0.2">
      <c r="A18" s="6" t="s">
        <v>16</v>
      </c>
      <c r="B18" s="5" t="s">
        <v>44</v>
      </c>
      <c r="C18" s="14">
        <f>'Tulokset 29.1.2022 pika'!H18</f>
        <v>88.257665795103406</v>
      </c>
      <c r="D18" s="33" t="s">
        <v>61</v>
      </c>
      <c r="E18" s="33" t="s">
        <v>61</v>
      </c>
      <c r="F18" s="33" t="s">
        <v>61</v>
      </c>
      <c r="G18" s="30">
        <f>AVERAGE(C18:E18)</f>
        <v>88.257665795103406</v>
      </c>
      <c r="H18" s="6"/>
      <c r="J18" s="18"/>
    </row>
    <row r="19" spans="1:10" x14ac:dyDescent="0.2">
      <c r="A19" s="6" t="s">
        <v>17</v>
      </c>
      <c r="B19" s="5" t="s">
        <v>43</v>
      </c>
      <c r="C19" s="14">
        <f>'Tulokset 29.1.2022 pika'!H17</f>
        <v>88.970763014024243</v>
      </c>
      <c r="D19" s="14">
        <f>'Tulokset 30.1.2022 normaali'!$J$15</f>
        <v>87.3773173391494</v>
      </c>
      <c r="E19" s="14">
        <f>'Tulokset 5.2.2022 normaali'!$J$17</f>
        <v>82.874304131262818</v>
      </c>
      <c r="F19" s="14">
        <f>'Tulokset 6.2.2022 yhteislähtö'!$J$15</f>
        <v>84.166125892277719</v>
      </c>
      <c r="G19" s="30">
        <f>AVERAGE(C19,D19,F19)</f>
        <v>86.838068748483792</v>
      </c>
      <c r="H19" s="6"/>
      <c r="J19" s="19"/>
    </row>
    <row r="20" spans="1:10" x14ac:dyDescent="0.2">
      <c r="A20" s="6" t="s">
        <v>18</v>
      </c>
      <c r="B20" s="5" t="s">
        <v>45</v>
      </c>
      <c r="C20" s="14">
        <f>'Tulokset 29.1.2022 pika'!H19</f>
        <v>80.19966722129783</v>
      </c>
      <c r="D20" s="33" t="s">
        <v>61</v>
      </c>
      <c r="E20" s="14">
        <f>'Tulokset 5.2.2022 normaali'!$J$11</f>
        <v>90.785232932903597</v>
      </c>
      <c r="F20" s="14">
        <f>'Tulokset 6.2.2022 yhteislähtö'!$J$14</f>
        <v>84.490590525632683</v>
      </c>
      <c r="G20" s="30">
        <f>AVERAGE(C20,E20,F20)</f>
        <v>85.158496893278041</v>
      </c>
      <c r="H20" s="6"/>
    </row>
    <row r="21" spans="1:10" x14ac:dyDescent="0.2">
      <c r="A21" s="6" t="s">
        <v>19</v>
      </c>
      <c r="B21" s="5" t="s">
        <v>122</v>
      </c>
      <c r="C21" s="34" t="s">
        <v>61</v>
      </c>
      <c r="D21" s="34" t="s">
        <v>61</v>
      </c>
      <c r="E21" s="14">
        <f>'Tulokset 5.2.2022 normaali'!$J$16</f>
        <v>82.96220334016995</v>
      </c>
      <c r="F21" s="39" t="s">
        <v>61</v>
      </c>
      <c r="G21" s="30">
        <f>AVERAGE(C21:E21)</f>
        <v>82.96220334016995</v>
      </c>
      <c r="H21" s="6"/>
    </row>
    <row r="22" spans="1:10" x14ac:dyDescent="0.2">
      <c r="A22" s="6" t="s">
        <v>20</v>
      </c>
      <c r="B22" s="5" t="s">
        <v>46</v>
      </c>
      <c r="C22" s="14">
        <f>'Tulokset 29.1.2022 pika'!H20</f>
        <v>79.629189446161149</v>
      </c>
      <c r="D22" s="14">
        <f>'Tulokset 30.1.2022 normaali'!$J$17</f>
        <v>83.737731733914941</v>
      </c>
      <c r="E22" s="33" t="s">
        <v>61</v>
      </c>
      <c r="F22" s="39" t="s">
        <v>61</v>
      </c>
      <c r="G22" s="30">
        <f>AVERAGE(C22:E22)</f>
        <v>81.683460590038038</v>
      </c>
      <c r="H22" s="6"/>
    </row>
    <row r="23" spans="1:10" x14ac:dyDescent="0.2">
      <c r="A23" s="6" t="s">
        <v>23</v>
      </c>
      <c r="B23" s="5" t="s">
        <v>123</v>
      </c>
      <c r="C23" s="34" t="s">
        <v>61</v>
      </c>
      <c r="D23" s="34" t="s">
        <v>61</v>
      </c>
      <c r="E23" s="14">
        <f>'Tulokset 5.2.2022 normaali'!$J$18</f>
        <v>78.65514210372109</v>
      </c>
      <c r="F23" s="39" t="s">
        <v>61</v>
      </c>
      <c r="G23" s="30">
        <f>AVERAGE(C23:E23)</f>
        <v>78.65514210372109</v>
      </c>
      <c r="H23" s="16"/>
    </row>
    <row r="24" spans="1:10" x14ac:dyDescent="0.2">
      <c r="A24" s="6" t="s">
        <v>24</v>
      </c>
      <c r="B24" s="5" t="s">
        <v>124</v>
      </c>
      <c r="C24" s="34" t="s">
        <v>61</v>
      </c>
      <c r="D24" s="34" t="s">
        <v>61</v>
      </c>
      <c r="E24" s="14">
        <f>'Tulokset 5.2.2022 normaali'!$J$19</f>
        <v>76.897157925578668</v>
      </c>
      <c r="F24" s="14">
        <f>'Tulokset 6.2.2022 yhteislähtö'!$J$17</f>
        <v>76.768332251784543</v>
      </c>
      <c r="G24" s="30">
        <f>AVERAGE(C24:E24)</f>
        <v>76.897157925578668</v>
      </c>
      <c r="J24" s="30"/>
    </row>
    <row r="25" spans="1:10" x14ac:dyDescent="0.2">
      <c r="A25" s="6" t="s">
        <v>116</v>
      </c>
      <c r="B25" s="5" t="s">
        <v>164</v>
      </c>
      <c r="C25" s="33" t="s">
        <v>61</v>
      </c>
      <c r="D25" s="33" t="s">
        <v>61</v>
      </c>
      <c r="E25" s="33" t="s">
        <v>61</v>
      </c>
      <c r="F25" s="14">
        <f>'Tulokset 6.2.2022 yhteislähtö'!$J$18</f>
        <v>75.794938351719665</v>
      </c>
      <c r="G25" s="30">
        <f>AVERAGE(D25:F25)</f>
        <v>75.794938351719665</v>
      </c>
    </row>
    <row r="26" spans="1:10" x14ac:dyDescent="0.2">
      <c r="A26" s="6" t="s">
        <v>117</v>
      </c>
      <c r="B26" s="5" t="s">
        <v>163</v>
      </c>
      <c r="C26" s="34" t="s">
        <v>61</v>
      </c>
      <c r="D26" s="34" t="s">
        <v>61</v>
      </c>
      <c r="E26" s="39" t="s">
        <v>61</v>
      </c>
      <c r="F26" s="14">
        <f>'Tulokset 6.2.2022 yhteislähtö'!$J$19</f>
        <v>73.653471771576889</v>
      </c>
      <c r="G26" s="30">
        <f>AVERAGE(D26:F26)</f>
        <v>73.653471771576889</v>
      </c>
    </row>
    <row r="27" spans="1:10" x14ac:dyDescent="0.2">
      <c r="A27" s="6" t="s">
        <v>118</v>
      </c>
      <c r="B27" s="5" t="s">
        <v>47</v>
      </c>
      <c r="C27" s="15">
        <f>'Tulokset 29.1.2022 pika'!H21</f>
        <v>69.64582838126934</v>
      </c>
      <c r="D27" s="33" t="s">
        <v>61</v>
      </c>
      <c r="E27" s="33" t="s">
        <v>61</v>
      </c>
      <c r="F27" s="33" t="s">
        <v>61</v>
      </c>
      <c r="G27" s="30">
        <f>AVERAGE(C27:E27)</f>
        <v>69.64582838126934</v>
      </c>
    </row>
    <row r="28" spans="1:10" x14ac:dyDescent="0.2">
      <c r="A28" s="6" t="s">
        <v>119</v>
      </c>
      <c r="B28" s="5" t="s">
        <v>125</v>
      </c>
      <c r="C28" s="34" t="s">
        <v>61</v>
      </c>
      <c r="D28" s="34" t="s">
        <v>61</v>
      </c>
      <c r="E28" s="14">
        <f>'Tulokset 5.2.2022 normaali'!$J$20</f>
        <v>64.327571051860531</v>
      </c>
      <c r="F28" s="14">
        <f>'Tulokset 6.2.2022 yhteislähtö'!$J$20</f>
        <v>72.225827384815048</v>
      </c>
      <c r="G28" s="30">
        <f>AVERAGE(D28:F28)</f>
        <v>68.276699218337797</v>
      </c>
    </row>
    <row r="29" spans="1:10" x14ac:dyDescent="0.2">
      <c r="B29" s="5"/>
      <c r="C29" s="34"/>
      <c r="D29" s="34"/>
      <c r="E29" s="14"/>
      <c r="F29" s="14"/>
      <c r="G29" s="30"/>
    </row>
    <row r="30" spans="1:10" x14ac:dyDescent="0.2">
      <c r="B30" s="5" t="s">
        <v>30</v>
      </c>
      <c r="C30" s="15">
        <f>'Tulokset 29.1.2022 pika'!H4</f>
        <v>102.1630615640599</v>
      </c>
      <c r="D30" s="33" t="s">
        <v>61</v>
      </c>
      <c r="E30" s="33" t="s">
        <v>61</v>
      </c>
      <c r="F30" s="33" t="s">
        <v>61</v>
      </c>
      <c r="G30" s="29">
        <f>AVERAGE(C30:E30)</f>
        <v>102.1630615640599</v>
      </c>
    </row>
  </sheetData>
  <autoFilter ref="B3:G22" xr:uid="{897EED8E-6968-9E40-9E31-3D34B6BAFCB9}">
    <sortState xmlns:xlrd2="http://schemas.microsoft.com/office/spreadsheetml/2017/richdata2" ref="B4:G28">
      <sortCondition descending="1" ref="G3:G22"/>
    </sortState>
  </autoFilter>
  <phoneticPr fontId="5" type="noConversion"/>
  <conditionalFormatting sqref="E30:F30">
    <cfRule type="colorScale" priority="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23:D29">
    <cfRule type="colorScale" priority="1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23:C24 C28:C29">
    <cfRule type="colorScale" priority="1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horizontalDpi="360" verticalDpi="360" r:id="rId1"/>
  <ignoredErrors>
    <ignoredError sqref="G13 G16 G5:G6 G27:G2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C432-E785-F34F-9A01-921E9243FF3C}">
  <dimension ref="A1:M28"/>
  <sheetViews>
    <sheetView zoomScale="110" zoomScaleNormal="110" workbookViewId="0">
      <selection activeCell="F38" sqref="F38"/>
    </sheetView>
  </sheetViews>
  <sheetFormatPr defaultColWidth="8.85546875" defaultRowHeight="12.75" x14ac:dyDescent="0.2"/>
  <cols>
    <col min="1" max="1" width="8.85546875" style="1"/>
    <col min="2" max="2" width="20.42578125" bestFit="1" customWidth="1"/>
    <col min="3" max="3" width="9.7109375" customWidth="1"/>
    <col min="4" max="4" width="12.7109375" bestFit="1" customWidth="1"/>
    <col min="5" max="6" width="12.7109375" customWidth="1"/>
    <col min="7" max="7" width="15.85546875" customWidth="1"/>
    <col min="8" max="8" width="14.140625" bestFit="1" customWidth="1"/>
  </cols>
  <sheetData>
    <row r="1" spans="1:13" x14ac:dyDescent="0.2">
      <c r="B1" s="5" t="s">
        <v>22</v>
      </c>
    </row>
    <row r="2" spans="1:13" x14ac:dyDescent="0.2">
      <c r="B2" s="13"/>
      <c r="C2" s="13" t="s">
        <v>26</v>
      </c>
      <c r="D2" s="6" t="s">
        <v>27</v>
      </c>
      <c r="E2" s="6" t="s">
        <v>28</v>
      </c>
      <c r="F2" s="6" t="s">
        <v>60</v>
      </c>
      <c r="G2" s="6" t="s">
        <v>25</v>
      </c>
      <c r="H2" s="13"/>
    </row>
    <row r="3" spans="1:13" x14ac:dyDescent="0.2">
      <c r="B3" s="5"/>
      <c r="C3" s="13"/>
      <c r="D3" s="6"/>
      <c r="E3" s="6"/>
      <c r="F3" s="6"/>
      <c r="G3" s="6"/>
      <c r="H3" s="17"/>
    </row>
    <row r="4" spans="1:13" x14ac:dyDescent="0.2">
      <c r="A4" s="4" t="s">
        <v>5</v>
      </c>
      <c r="B4" s="5" t="str">
        <f>'Tulokset 29.1.2022 pika'!B26</f>
        <v>NAUMANEN Eemi</v>
      </c>
      <c r="C4" s="14">
        <f>'Tulokset 29.1.2022 pika'!H26</f>
        <v>101.42751661333989</v>
      </c>
      <c r="D4" s="14">
        <f>'Tulokset 30.1.2022 normaali'!$J$29</f>
        <v>94.827819041188377</v>
      </c>
      <c r="E4" s="14">
        <f>'Tulokset 5.2.2022 normaali'!$J$33</f>
        <v>99.713510253317253</v>
      </c>
      <c r="F4" s="14">
        <f>'Tulokset 6.2.2022 yhteislähtö'!$J$37</f>
        <v>94.936475787147856</v>
      </c>
      <c r="G4" s="29">
        <f>AVERAGE(C4:E4)</f>
        <v>98.656281969281849</v>
      </c>
      <c r="H4" s="6"/>
    </row>
    <row r="5" spans="1:13" x14ac:dyDescent="0.2">
      <c r="A5" s="4" t="s">
        <v>6</v>
      </c>
      <c r="B5" s="5" t="str">
        <f>'Tulokset 29.1.2022 pika'!B29</f>
        <v>NIEMINEN Turkka</v>
      </c>
      <c r="C5" s="14">
        <f>'Tulokset 29.1.2022 pika'!H29</f>
        <v>90.278119616047263</v>
      </c>
      <c r="D5" s="14">
        <f>'Tulokset 30.1.2022 normaali'!$J$26</f>
        <v>102.48480756245779</v>
      </c>
      <c r="E5" s="14">
        <f>'Tulokset 5.2.2022 normaali'!$J$34</f>
        <v>96.547044632086852</v>
      </c>
      <c r="F5" s="14">
        <f>'Tulokset 6.2.2022 yhteislähtö'!$J$35</f>
        <v>96.041244706315609</v>
      </c>
      <c r="G5" s="29">
        <f>AVERAGE(D5:F5)</f>
        <v>98.357698966953421</v>
      </c>
      <c r="H5" s="6"/>
      <c r="L5" s="13"/>
    </row>
    <row r="6" spans="1:13" x14ac:dyDescent="0.2">
      <c r="A6" s="4" t="s">
        <v>7</v>
      </c>
      <c r="B6" s="5" t="str">
        <f>'Tulokset 29.1.2022 pika'!B28</f>
        <v>NELIMARKKA Joonas</v>
      </c>
      <c r="C6" s="14">
        <f>'Tulokset 29.1.2022 pika'!H28</f>
        <v>98.104848634014246</v>
      </c>
      <c r="D6" s="14">
        <f>'Tulokset 30.1.2022 normaali'!$J$28</f>
        <v>98.595543551654302</v>
      </c>
      <c r="E6" s="14">
        <f>'Tulokset 5.2.2022 normaali'!$J$35</f>
        <v>96.501809408926434</v>
      </c>
      <c r="F6" s="14">
        <f>'Tulokset 6.2.2022 yhteislähtö'!$J$34</f>
        <v>97.753636531025606</v>
      </c>
      <c r="G6" s="29">
        <f>AVERAGE(C6,D6,F6)</f>
        <v>98.151342905564718</v>
      </c>
      <c r="H6" s="6"/>
    </row>
    <row r="7" spans="1:13" x14ac:dyDescent="0.2">
      <c r="A7" s="4" t="s">
        <v>8</v>
      </c>
      <c r="B7" s="5" t="str">
        <f>'Tulokset 29.1.2022 pika'!B27</f>
        <v>LOUKKAANHUHTA Kalle</v>
      </c>
      <c r="C7" s="14">
        <f>'Tulokset 29.1.2022 pika'!H27</f>
        <v>100.46763475264582</v>
      </c>
      <c r="D7" s="14">
        <f>'Tulokset 30.1.2022 normaali'!$J$27</f>
        <v>98.919648885887909</v>
      </c>
      <c r="E7" s="14">
        <f>'Tulokset 5.2.2022 normaali'!$J$36</f>
        <v>94.420989143546436</v>
      </c>
      <c r="F7" s="14">
        <f>'Tulokset 6.2.2022 yhteislähtö'!$J$38</f>
        <v>94.384091327564008</v>
      </c>
      <c r="G7" s="29">
        <f>AVERAGE(C7:E7)</f>
        <v>97.936090927360056</v>
      </c>
      <c r="H7" s="6"/>
    </row>
    <row r="8" spans="1:13" x14ac:dyDescent="0.2">
      <c r="A8" s="4" t="s">
        <v>9</v>
      </c>
      <c r="B8" s="5" t="str">
        <f>'Tulokset 29.1.2022 pika'!B31</f>
        <v>KLEMETTINEN Jimi</v>
      </c>
      <c r="C8" s="14">
        <f>'Tulokset 29.1.2022 pika'!H31</f>
        <v>89.908934285011057</v>
      </c>
      <c r="D8" s="14">
        <f>'Tulokset 30.1.2022 normaali'!$J$31</f>
        <v>89.480081026333551</v>
      </c>
      <c r="E8" s="14">
        <f>'Tulokset 5.2.2022 normaali'!$J$39</f>
        <v>87.364294330518703</v>
      </c>
      <c r="F8" s="14">
        <f>'Tulokset 6.2.2022 yhteislähtö'!$J$36</f>
        <v>95.654575584606903</v>
      </c>
      <c r="G8" s="29">
        <f>AVERAGE(C8,D8,F8)</f>
        <v>91.68119696531717</v>
      </c>
      <c r="H8" s="6"/>
    </row>
    <row r="9" spans="1:13" x14ac:dyDescent="0.2">
      <c r="A9" s="4" t="s">
        <v>10</v>
      </c>
      <c r="B9" s="5" t="s">
        <v>63</v>
      </c>
      <c r="C9" s="37" t="s">
        <v>61</v>
      </c>
      <c r="D9" s="37" t="s">
        <v>61</v>
      </c>
      <c r="E9" s="14">
        <f>'Tulokset 5.2.2022 normaali'!$J$37</f>
        <v>91.344993968636928</v>
      </c>
      <c r="F9" s="14">
        <f>'Tulokset 6.2.2022 yhteislähtö'!$J$40</f>
        <v>91.953599705394964</v>
      </c>
      <c r="G9" s="29">
        <f>AVERAGE(D9:F9)</f>
        <v>91.649296837015953</v>
      </c>
      <c r="H9" s="6"/>
      <c r="L9" s="18"/>
    </row>
    <row r="10" spans="1:13" x14ac:dyDescent="0.2">
      <c r="A10" s="4" t="s">
        <v>11</v>
      </c>
      <c r="B10" s="5" t="str">
        <f>'Tulokset 29.1.2022 pika'!B34</f>
        <v>KUJALA Eeli</v>
      </c>
      <c r="C10" s="14">
        <f>'Tulokset 29.1.2022 pika'!H34</f>
        <v>85.552547378784155</v>
      </c>
      <c r="D10" s="14">
        <f>'Tulokset 30.1.2022 normaali'!$J$30</f>
        <v>93.733963538149894</v>
      </c>
      <c r="E10" s="14">
        <f>'Tulokset 5.2.2022 normaali'!$J$42</f>
        <v>81.664656212303981</v>
      </c>
      <c r="F10" s="14">
        <f>'Tulokset 6.2.2022 yhteislähtö'!$J$39</f>
        <v>93.500276192229805</v>
      </c>
      <c r="G10" s="29">
        <f>AVERAGE(C10:D10,F10)</f>
        <v>90.928929036387956</v>
      </c>
      <c r="H10" s="6"/>
      <c r="L10" s="18"/>
    </row>
    <row r="11" spans="1:13" x14ac:dyDescent="0.2">
      <c r="A11" s="4" t="s">
        <v>12</v>
      </c>
      <c r="B11" s="5" t="s">
        <v>133</v>
      </c>
      <c r="C11" s="37" t="s">
        <v>61</v>
      </c>
      <c r="D11" s="37" t="s">
        <v>61</v>
      </c>
      <c r="E11" s="14">
        <f>'Tulokset 5.2.2022 normaali'!$J$38</f>
        <v>89.942702050663456</v>
      </c>
      <c r="F11" s="14">
        <f>'Tulokset 6.2.2022 yhteislähtö'!$J$42</f>
        <v>90.406923218560124</v>
      </c>
      <c r="G11" s="29">
        <f>AVERAGE(D11:F11)</f>
        <v>90.174812634611783</v>
      </c>
      <c r="H11" s="6"/>
      <c r="L11" s="13"/>
    </row>
    <row r="12" spans="1:13" x14ac:dyDescent="0.2">
      <c r="A12" s="4" t="s">
        <v>13</v>
      </c>
      <c r="B12" s="5" t="str">
        <f>'Tulokset 29.1.2022 pika'!B32</f>
        <v>YLILAURI Viljami</v>
      </c>
      <c r="C12" s="14">
        <f>'Tulokset 29.1.2022 pika'!H32</f>
        <v>88.801378291902509</v>
      </c>
      <c r="D12" s="14">
        <f>'Tulokset 30.1.2022 normaali'!$J$32</f>
        <v>87.008777852802169</v>
      </c>
      <c r="E12" s="14">
        <f>'Tulokset 5.2.2022 normaali'!$J$40</f>
        <v>85.419179734620016</v>
      </c>
      <c r="F12" s="14">
        <f>'Tulokset 6.2.2022 yhteislähtö'!$J$41</f>
        <v>91.677407475603019</v>
      </c>
      <c r="G12" s="29">
        <f>AVERAGE(C12,D12,F12)</f>
        <v>89.162521206769227</v>
      </c>
      <c r="H12" s="6"/>
      <c r="M12" s="13"/>
    </row>
    <row r="13" spans="1:13" x14ac:dyDescent="0.2">
      <c r="A13" s="4" t="s">
        <v>14</v>
      </c>
      <c r="B13" s="5" t="s">
        <v>128</v>
      </c>
      <c r="C13" s="37" t="s">
        <v>61</v>
      </c>
      <c r="D13" s="37" t="s">
        <v>61</v>
      </c>
      <c r="E13" s="14">
        <f>'Tulokset 5.2.2022 normaali'!$J$41</f>
        <v>85.283474065138748</v>
      </c>
      <c r="F13" s="14">
        <f>'Tulokset 6.2.2022 yhteislähtö'!$J$43</f>
        <v>90.351684772601743</v>
      </c>
      <c r="G13" s="29">
        <f>AVERAGE(D13:F13)</f>
        <v>87.817579418870253</v>
      </c>
      <c r="H13" s="6"/>
    </row>
    <row r="14" spans="1:13" x14ac:dyDescent="0.2">
      <c r="A14" s="4" t="s">
        <v>15</v>
      </c>
      <c r="B14" s="5" t="str">
        <f>'Tulokset 29.1.2022 pika'!B30</f>
        <v>MYYRY Markus</v>
      </c>
      <c r="C14" s="14">
        <f>'Tulokset 29.1.2022 pika'!H30</f>
        <v>90.130445483632784</v>
      </c>
      <c r="D14" s="14">
        <f>'Tulokset 30.1.2022 normaali'!$J$33</f>
        <v>84.132343011478739</v>
      </c>
      <c r="E14" s="14">
        <f>'Tulokset 5.2.2022 normaali'!$J$44</f>
        <v>79.267189384800972</v>
      </c>
      <c r="F14" s="14">
        <f>'Tulokset 6.2.2022 yhteislähtö'!$J$45</f>
        <v>89.081200515558834</v>
      </c>
      <c r="G14" s="29">
        <f>AVERAGE(C14:D14,F14)</f>
        <v>87.781329670223457</v>
      </c>
      <c r="H14" s="6"/>
    </row>
    <row r="15" spans="1:13" x14ac:dyDescent="0.2">
      <c r="A15" s="4" t="s">
        <v>16</v>
      </c>
      <c r="B15" s="5" t="str">
        <f>'Tulokset 29.1.2022 pika'!B33</f>
        <v>KETONEN Juuso</v>
      </c>
      <c r="C15" s="14">
        <f>'Tulokset 29.1.2022 pika'!H33</f>
        <v>86.143243908442031</v>
      </c>
      <c r="D15" s="14">
        <f>'Tulokset 30.1.2022 normaali'!$J$34</f>
        <v>82.390276839972969</v>
      </c>
      <c r="E15" s="14">
        <f>'Tulokset 5.2.2022 normaali'!$J$50</f>
        <v>73.884197828709276</v>
      </c>
      <c r="F15" s="14">
        <f>'Tulokset 6.2.2022 yhteislähtö'!$J$48</f>
        <v>85.601178420180446</v>
      </c>
      <c r="G15" s="29">
        <f>AVERAGE(C15:D15,F15)</f>
        <v>84.711566389531825</v>
      </c>
      <c r="H15" s="6"/>
      <c r="L15" s="18"/>
    </row>
    <row r="16" spans="1:13" x14ac:dyDescent="0.2">
      <c r="A16" s="4" t="s">
        <v>17</v>
      </c>
      <c r="B16" s="5" t="s">
        <v>131</v>
      </c>
      <c r="C16" s="37" t="s">
        <v>61</v>
      </c>
      <c r="D16" s="37" t="s">
        <v>61</v>
      </c>
      <c r="E16" s="14">
        <f>'Tulokset 5.2.2022 normaali'!$J$47</f>
        <v>78.272014475271419</v>
      </c>
      <c r="F16" s="14">
        <f>'Tulokset 6.2.2022 yhteislähtö'!$J$44</f>
        <v>90.185969434726587</v>
      </c>
      <c r="G16" s="29">
        <f>AVERAGE(D16:F16)</f>
        <v>84.228991954999003</v>
      </c>
      <c r="H16" s="6"/>
      <c r="L16" s="18"/>
    </row>
    <row r="17" spans="1:12" x14ac:dyDescent="0.2">
      <c r="A17" s="4" t="s">
        <v>18</v>
      </c>
      <c r="B17" s="28" t="s">
        <v>129</v>
      </c>
      <c r="C17" s="37" t="s">
        <v>61</v>
      </c>
      <c r="D17" s="37" t="s">
        <v>61</v>
      </c>
      <c r="E17" s="14">
        <f>'Tulokset 5.2.2022 normaali'!$J$43</f>
        <v>79.402895054282283</v>
      </c>
      <c r="F17" s="14">
        <f>'Tulokset 6.2.2022 yhteislähtö'!$J$47</f>
        <v>87.9211931504327</v>
      </c>
      <c r="G17" s="29">
        <f>AVERAGE(D17:F17)</f>
        <v>83.662044102357498</v>
      </c>
      <c r="H17" s="6"/>
      <c r="L17" s="19"/>
    </row>
    <row r="18" spans="1:12" x14ac:dyDescent="0.2">
      <c r="A18" s="4" t="s">
        <v>19</v>
      </c>
      <c r="B18" s="5" t="s">
        <v>62</v>
      </c>
      <c r="C18" s="37" t="s">
        <v>61</v>
      </c>
      <c r="D18" s="37" t="s">
        <v>61</v>
      </c>
      <c r="E18" s="14">
        <f>'Tulokset 5.2.2022 normaali'!$J$51</f>
        <v>73.884197828709276</v>
      </c>
      <c r="F18" s="14">
        <f>'Tulokset 6.2.2022 yhteislähtö'!$J$46</f>
        <v>87.976431596391123</v>
      </c>
      <c r="G18" s="29">
        <f>AVERAGE(D18:F18)</f>
        <v>80.930314712550199</v>
      </c>
      <c r="H18" s="6"/>
    </row>
    <row r="19" spans="1:12" x14ac:dyDescent="0.2">
      <c r="A19" s="4" t="s">
        <v>20</v>
      </c>
      <c r="B19" s="5" t="s">
        <v>132</v>
      </c>
      <c r="C19" s="37" t="s">
        <v>61</v>
      </c>
      <c r="D19" s="37" t="s">
        <v>61</v>
      </c>
      <c r="E19" s="14">
        <f>'Tulokset 5.2.2022 normaali'!$J$48</f>
        <v>77.729191797346203</v>
      </c>
      <c r="F19" s="14">
        <f>'Tulokset 6.2.2022 yhteislähtö'!$J$49</f>
        <v>82.397348554594018</v>
      </c>
      <c r="G19" s="29">
        <f>AVERAGE(D19:F19)</f>
        <v>80.063270175970104</v>
      </c>
      <c r="H19" s="6"/>
    </row>
    <row r="20" spans="1:12" x14ac:dyDescent="0.2">
      <c r="A20" s="4" t="s">
        <v>23</v>
      </c>
      <c r="B20" s="5" t="str">
        <f>'Tulokset 29.1.2022 pika'!B35</f>
        <v>NEVALA Matias</v>
      </c>
      <c r="C20" s="14">
        <f>'Tulokset 29.1.2022 pika'!H35</f>
        <v>75.510706374600048</v>
      </c>
      <c r="D20" s="38" t="s">
        <v>61</v>
      </c>
      <c r="E20" s="14">
        <f>'Tulokset 5.2.2022 normaali'!$J$45</f>
        <v>78.995778045838378</v>
      </c>
      <c r="F20" s="14">
        <f>'Tulokset 6.2.2022 yhteislähtö'!$J$50</f>
        <v>81.568771865218181</v>
      </c>
      <c r="G20" s="29">
        <f>AVERAGE(C20:F20)</f>
        <v>78.691752095218874</v>
      </c>
      <c r="H20" s="6"/>
    </row>
    <row r="21" spans="1:12" x14ac:dyDescent="0.2">
      <c r="A21" s="4" t="s">
        <v>24</v>
      </c>
      <c r="B21" s="5" t="s">
        <v>130</v>
      </c>
      <c r="C21" s="37" t="s">
        <v>61</v>
      </c>
      <c r="D21" s="37" t="s">
        <v>61</v>
      </c>
      <c r="E21" s="14">
        <f>'Tulokset 5.2.2022 normaali'!$J$46</f>
        <v>78.407720144752744</v>
      </c>
      <c r="F21" s="33" t="s">
        <v>120</v>
      </c>
      <c r="G21" s="29">
        <f>AVERAGE(C21:E21)</f>
        <v>78.407720144752744</v>
      </c>
      <c r="H21" s="16"/>
    </row>
    <row r="22" spans="1:12" x14ac:dyDescent="0.2">
      <c r="A22" s="4" t="s">
        <v>116</v>
      </c>
      <c r="B22" s="5" t="s">
        <v>136</v>
      </c>
      <c r="C22" s="37" t="s">
        <v>61</v>
      </c>
      <c r="D22" s="37" t="s">
        <v>61</v>
      </c>
      <c r="E22" s="14">
        <f>'Tulokset 5.2.2022 normaali'!$J$53</f>
        <v>70.039203860072405</v>
      </c>
      <c r="F22" s="14">
        <f>'Tulokset 6.2.2022 yhteislähtö'!$J$51</f>
        <v>80.187810716258539</v>
      </c>
      <c r="G22" s="29">
        <f>AVERAGE(D22:F22)</f>
        <v>75.113507288165465</v>
      </c>
      <c r="H22" s="6"/>
    </row>
    <row r="23" spans="1:12" x14ac:dyDescent="0.2">
      <c r="A23" s="4" t="s">
        <v>117</v>
      </c>
      <c r="B23" s="5" t="s">
        <v>134</v>
      </c>
      <c r="C23" s="37" t="s">
        <v>61</v>
      </c>
      <c r="D23" s="37" t="s">
        <v>61</v>
      </c>
      <c r="E23" s="14">
        <f>'Tulokset 5.2.2022 normaali'!$J$49</f>
        <v>75.557901085645355</v>
      </c>
      <c r="F23" s="14">
        <f>'Tulokset 6.2.2022 yhteislähtö'!$J$52</f>
        <v>72.951574295709804</v>
      </c>
      <c r="G23" s="29">
        <f>AVERAGE(D23:F23)</f>
        <v>74.254737690677587</v>
      </c>
    </row>
    <row r="24" spans="1:12" x14ac:dyDescent="0.2">
      <c r="A24" s="4" t="s">
        <v>118</v>
      </c>
      <c r="B24" s="5" t="s">
        <v>135</v>
      </c>
      <c r="C24" s="37" t="s">
        <v>61</v>
      </c>
      <c r="D24" s="37" t="s">
        <v>61</v>
      </c>
      <c r="E24" s="14">
        <f>'Tulokset 5.2.2022 normaali'!$J$52</f>
        <v>71.441495778045834</v>
      </c>
      <c r="F24" s="33" t="s">
        <v>61</v>
      </c>
      <c r="G24" s="29">
        <f>AVERAGE(C24:E24)</f>
        <v>71.441495778045834</v>
      </c>
    </row>
    <row r="25" spans="1:12" x14ac:dyDescent="0.2">
      <c r="A25" s="4" t="s">
        <v>119</v>
      </c>
      <c r="B25" s="5" t="s">
        <v>137</v>
      </c>
      <c r="C25" s="37" t="s">
        <v>61</v>
      </c>
      <c r="D25" s="37" t="s">
        <v>61</v>
      </c>
      <c r="E25" s="14">
        <f>'Tulokset 5.2.2022 normaali'!$J$54</f>
        <v>67.686972255729813</v>
      </c>
      <c r="F25" s="33" t="s">
        <v>61</v>
      </c>
      <c r="G25" s="29">
        <f>AVERAGE(C25:E25)</f>
        <v>67.686972255729813</v>
      </c>
    </row>
    <row r="26" spans="1:12" x14ac:dyDescent="0.2">
      <c r="A26" s="4" t="s">
        <v>126</v>
      </c>
      <c r="B26" s="28" t="s">
        <v>138</v>
      </c>
      <c r="C26" s="37" t="s">
        <v>61</v>
      </c>
      <c r="D26" s="37" t="s">
        <v>61</v>
      </c>
      <c r="E26" s="14">
        <f>'Tulokset 5.2.2022 normaali'!$J$55</f>
        <v>59.861278648974682</v>
      </c>
      <c r="F26" s="14">
        <f>'Tulokset 6.2.2022 yhteislähtö'!$J$53</f>
        <v>68.145829497330169</v>
      </c>
      <c r="G26" s="29">
        <f>AVERAGE(D26:F26)</f>
        <v>64.003554073152429</v>
      </c>
    </row>
    <row r="28" spans="1:12" x14ac:dyDescent="0.2">
      <c r="B28" s="5" t="s">
        <v>64</v>
      </c>
      <c r="C28" s="37" t="s">
        <v>61</v>
      </c>
      <c r="D28" s="37" t="s">
        <v>61</v>
      </c>
      <c r="E28" s="36">
        <f>'Tulokset 5.2.2022 normaali'!$J$32</f>
        <v>103.73944511459592</v>
      </c>
      <c r="F28" s="36">
        <f>'Tulokset 6.2.2022 yhteislähtö'!$J$33</f>
        <v>106.20511876265881</v>
      </c>
      <c r="G28" s="29">
        <f>AVERAGE(D28:F28)</f>
        <v>104.97228193862736</v>
      </c>
    </row>
  </sheetData>
  <autoFilter ref="B3:G22" xr:uid="{4F3B9A7C-178F-1442-A44E-A563FAC47850}">
    <sortState xmlns:xlrd2="http://schemas.microsoft.com/office/spreadsheetml/2017/richdata2" ref="B4:G26">
      <sortCondition descending="1" ref="G3:G22"/>
    </sortState>
  </autoFilter>
  <phoneticPr fontId="5" type="noConversion"/>
  <conditionalFormatting sqref="D13">
    <cfRule type="colorScale" priority="2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26:D26">
    <cfRule type="colorScale" priority="2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horizontalDpi="360" verticalDpi="360" r:id="rId1"/>
  <ignoredErrors>
    <ignoredError sqref="G4 G7 G10 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Tulokset 29.1.2022 pika</vt:lpstr>
      <vt:lpstr>Tulokset 30.1.2022 normaali</vt:lpstr>
      <vt:lpstr>Tulokset 5.2.2022 normaali</vt:lpstr>
      <vt:lpstr>Tulokset 6.2.2022 yhteislähtö</vt:lpstr>
      <vt:lpstr>N19 ranking after 4</vt:lpstr>
      <vt:lpstr>M19 ranking after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Jonne Kähkönen</dc:creator>
  <cp:keywords/>
  <dc:description/>
  <cp:lastModifiedBy>Jarkko Kauppinen</cp:lastModifiedBy>
  <cp:revision/>
  <dcterms:created xsi:type="dcterms:W3CDTF">2020-11-07T13:17:44Z</dcterms:created>
  <dcterms:modified xsi:type="dcterms:W3CDTF">2022-02-08T17:44:21Z</dcterms:modified>
  <cp:category/>
  <cp:contentStatus/>
</cp:coreProperties>
</file>